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Y:\1政府標案WP\113-經濟部商業發展署「服務業創新研發計畫-個案計畫財務審查」1220\113年第二梯次(1130701-1140430)\4期中審查(1131115~1131220需達成50%以上)\1查核所需資料\期中MAIL通知夾帶檔\"/>
    </mc:Choice>
  </mc:AlternateContent>
  <xr:revisionPtr revIDLastSave="0" documentId="13_ncr:1_{6FD1D38A-100D-4755-9E91-7A4BC4564D90}" xr6:coauthVersionLast="47" xr6:coauthVersionMax="47" xr10:uidLastSave="{00000000-0000-0000-0000-000000000000}"/>
  <bookViews>
    <workbookView xWindow="-108" yWindow="-108" windowWidth="23256" windowHeight="12456" firstSheet="1" activeTab="1" xr2:uid="{00000000-000D-0000-FFFF-FFFF00000000}"/>
  </bookViews>
  <sheets>
    <sheet name="基本資料及目錄" sheetId="29" r:id="rId1"/>
    <sheet name="0000_經費累計表(按月編製)" sheetId="25" r:id="rId2"/>
    <sheet name="1100_計畫人員" sheetId="19" r:id="rId3"/>
    <sheet name="工時記錄表" sheetId="22" r:id="rId4"/>
    <sheet name="加班記錄" sheetId="20" r:id="rId5"/>
    <sheet name="1200_顧問" sheetId="23" r:id="rId6"/>
    <sheet name="2000_消耗性器材及原材料費" sheetId="10" r:id="rId7"/>
    <sheet name="3000_設備使用費" sheetId="9" r:id="rId8"/>
    <sheet name="設備使用記錄表" sheetId="11" r:id="rId9"/>
    <sheet name="4000_設備維護費" sheetId="12" r:id="rId10"/>
    <sheet name="5100_技術或智財權購買費" sheetId="13" r:id="rId11"/>
    <sheet name="5200_委託研究費" sheetId="14" r:id="rId12"/>
    <sheet name="5300_委託勞務費" sheetId="15" r:id="rId13"/>
    <sheet name="6100_國內差旅費" sheetId="16" r:id="rId14"/>
    <sheet name="6200_國外差旅費" sheetId="17" r:id="rId15"/>
    <sheet name="7100_研發成果廣宣支出" sheetId="27" r:id="rId16"/>
    <sheet name="7200_其他市場驗證費" sheetId="18" r:id="rId17"/>
  </sheets>
  <definedNames>
    <definedName name="_xlnm.Print_Area" localSheetId="2">'1100_計畫人員'!$A$1:$I$20</definedName>
    <definedName name="_xlnm.Print_Area" localSheetId="5">'1200_顧問'!$A$1:$E$22</definedName>
    <definedName name="_xlnm.Print_Area" localSheetId="6">'2000_消耗性器材及原材料費'!$A$1:$J$38</definedName>
    <definedName name="_xlnm.Print_Area" localSheetId="7">'3000_設備使用費'!$A$1:$K$34</definedName>
    <definedName name="_xlnm.Print_Area" localSheetId="9">'4000_設備維護費'!$A$1:$M$24</definedName>
    <definedName name="_xlnm.Print_Area" localSheetId="11">'5200_委託研究費'!$A$1:$I$18</definedName>
    <definedName name="_xlnm.Print_Area" localSheetId="12">'5300_委託勞務費'!$A$1:$I$18</definedName>
    <definedName name="_xlnm.Print_Area" localSheetId="13">'6100_國內差旅費'!$A$1:$N$22</definedName>
    <definedName name="_xlnm.Print_Area" localSheetId="14">'6200_國外差旅費'!$A$1:$N$22</definedName>
    <definedName name="_xlnm.Print_Area" localSheetId="15">'7100_研發成果廣宣支出'!$A$1:$J$30</definedName>
    <definedName name="_xlnm.Print_Area" localSheetId="16">'7200_其他市場驗證費'!$A$1:$J$30</definedName>
    <definedName name="_xlnm.Print_Area" localSheetId="3">工時記錄表!$A$1:$AJ$25</definedName>
    <definedName name="_xlnm.Print_Area" localSheetId="4">加班記錄!$A$1:$J$14</definedName>
    <definedName name="_xlnm.Print_Area" localSheetId="8">設備使用記錄表!$A$1:$AJ$24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1" i="25" l="1"/>
  <c r="H22" i="25"/>
  <c r="H8" i="19"/>
  <c r="H9" i="19"/>
  <c r="H10" i="19"/>
  <c r="H11" i="19"/>
  <c r="H12" i="19"/>
  <c r="H7" i="19"/>
  <c r="A1" i="13"/>
  <c r="A1" i="12"/>
  <c r="F18" i="13"/>
  <c r="H18" i="13"/>
  <c r="C30" i="25"/>
  <c r="F30" i="18"/>
  <c r="F30" i="27"/>
  <c r="F22" i="17"/>
  <c r="F22" i="16"/>
  <c r="F18" i="15"/>
  <c r="F18" i="14"/>
  <c r="F24" i="12"/>
  <c r="O24" i="11"/>
  <c r="E33" i="9"/>
  <c r="F37" i="10"/>
  <c r="D13" i="20"/>
  <c r="E20" i="19"/>
  <c r="I30" i="18"/>
  <c r="I30" i="27"/>
  <c r="K22" i="17"/>
  <c r="L22" i="16"/>
  <c r="H18" i="15"/>
  <c r="H18" i="14"/>
  <c r="K24" i="12"/>
  <c r="X24" i="11"/>
  <c r="J33" i="9"/>
  <c r="I37" i="10"/>
  <c r="E21" i="23"/>
  <c r="H13" i="20"/>
  <c r="AD24" i="22"/>
  <c r="I20" i="19"/>
  <c r="P24" i="22"/>
  <c r="A24" i="22"/>
  <c r="A20" i="19"/>
  <c r="L30" i="25"/>
  <c r="I30" i="25"/>
  <c r="A30" i="25"/>
  <c r="A1" i="27"/>
  <c r="A1" i="18"/>
  <c r="A1" i="17"/>
  <c r="A1" i="16"/>
  <c r="A1" i="15"/>
  <c r="A1" i="14"/>
  <c r="A1" i="11"/>
  <c r="A1" i="9"/>
  <c r="A1" i="10"/>
  <c r="A1" i="23"/>
  <c r="A1" i="20"/>
  <c r="A1" i="22"/>
  <c r="A1" i="19"/>
  <c r="B1" i="25" l="1"/>
  <c r="G20" i="25"/>
  <c r="F20" i="25"/>
  <c r="G17" i="25"/>
  <c r="F17" i="25"/>
  <c r="G13" i="25"/>
  <c r="F13" i="25"/>
  <c r="G7" i="25"/>
  <c r="F7" i="25"/>
  <c r="D13" i="25"/>
  <c r="C13" i="25"/>
  <c r="D7" i="25"/>
  <c r="C7" i="25"/>
  <c r="D17" i="25"/>
  <c r="C17" i="25"/>
  <c r="E21" i="25"/>
  <c r="E22" i="25"/>
  <c r="D20" i="25"/>
  <c r="C20" i="25"/>
  <c r="J18" i="27"/>
  <c r="K21" i="25" s="1"/>
  <c r="J21" i="25" s="1"/>
  <c r="D23" i="25" l="1"/>
  <c r="H20" i="25"/>
  <c r="F23" i="25"/>
  <c r="M21" i="25"/>
  <c r="N21" i="25" s="1"/>
  <c r="G23" i="25"/>
  <c r="C23" i="25"/>
  <c r="E20" i="25"/>
  <c r="L19" i="25"/>
  <c r="H19" i="25"/>
  <c r="E19" i="25"/>
  <c r="H18" i="25"/>
  <c r="E18" i="25"/>
  <c r="H16" i="25"/>
  <c r="E16" i="25"/>
  <c r="H15" i="25"/>
  <c r="E15" i="25"/>
  <c r="H14" i="25"/>
  <c r="E14" i="25"/>
  <c r="H12" i="25"/>
  <c r="E12" i="25"/>
  <c r="H11" i="25"/>
  <c r="E11" i="25"/>
  <c r="H10" i="25"/>
  <c r="E10" i="25"/>
  <c r="H9" i="25"/>
  <c r="E9" i="25"/>
  <c r="H8" i="25"/>
  <c r="E8" i="25"/>
  <c r="C13" i="19"/>
  <c r="D13" i="19"/>
  <c r="B13" i="19"/>
  <c r="E15" i="23"/>
  <c r="K9" i="25" s="1"/>
  <c r="AF17" i="22"/>
  <c r="AE17" i="22"/>
  <c r="AD17" i="22"/>
  <c r="AC17" i="22"/>
  <c r="AB17" i="22"/>
  <c r="AA17" i="22"/>
  <c r="Z17" i="22"/>
  <c r="Y17" i="22"/>
  <c r="X17" i="22"/>
  <c r="W17" i="22"/>
  <c r="V17" i="22"/>
  <c r="U17" i="22"/>
  <c r="T17" i="22"/>
  <c r="S17" i="22"/>
  <c r="R17" i="22"/>
  <c r="Q17" i="22"/>
  <c r="P17" i="22"/>
  <c r="O17" i="22"/>
  <c r="N17" i="22"/>
  <c r="M17" i="22"/>
  <c r="L17" i="22"/>
  <c r="K17" i="22"/>
  <c r="J17" i="22"/>
  <c r="I17" i="22"/>
  <c r="H17" i="22"/>
  <c r="G17" i="22"/>
  <c r="F17" i="22"/>
  <c r="E17" i="22"/>
  <c r="D17" i="22"/>
  <c r="C17" i="22"/>
  <c r="B17" i="22"/>
  <c r="AG8" i="22"/>
  <c r="AG17" i="22" s="1"/>
  <c r="AG7" i="22"/>
  <c r="AI7" i="22" s="1"/>
  <c r="F9" i="19" s="1"/>
  <c r="AI6" i="22"/>
  <c r="F8" i="19" s="1"/>
  <c r="AG6" i="22"/>
  <c r="AG5" i="22"/>
  <c r="AI5" i="22" s="1"/>
  <c r="F7" i="19" s="1"/>
  <c r="I11" i="20"/>
  <c r="G12" i="19"/>
  <c r="I12" i="19" s="1"/>
  <c r="G11" i="19"/>
  <c r="I11" i="19" s="1"/>
  <c r="E10" i="19"/>
  <c r="E9" i="19"/>
  <c r="E8" i="19"/>
  <c r="E7" i="19"/>
  <c r="J18" i="18"/>
  <c r="K22" i="25" s="1"/>
  <c r="I22" i="25" s="1"/>
  <c r="N13" i="17"/>
  <c r="N12" i="17"/>
  <c r="N11" i="17"/>
  <c r="N10" i="17"/>
  <c r="N9" i="17"/>
  <c r="N8" i="17"/>
  <c r="N7" i="17"/>
  <c r="N6" i="17"/>
  <c r="N13" i="16"/>
  <c r="N12" i="16"/>
  <c r="N11" i="16"/>
  <c r="N10" i="16"/>
  <c r="N9" i="16"/>
  <c r="N8" i="16"/>
  <c r="N7" i="16"/>
  <c r="N6" i="16"/>
  <c r="H12" i="15"/>
  <c r="K16" i="25" s="1"/>
  <c r="H12" i="14"/>
  <c r="K15" i="25" s="1"/>
  <c r="H12" i="13"/>
  <c r="K14" i="25" s="1"/>
  <c r="M16" i="12"/>
  <c r="K12" i="25" s="1"/>
  <c r="AH18" i="11"/>
  <c r="AJ18" i="11" s="1"/>
  <c r="AH17" i="11"/>
  <c r="AJ17" i="11" s="1"/>
  <c r="AH16" i="11"/>
  <c r="AJ16" i="11" s="1"/>
  <c r="AH15" i="11"/>
  <c r="AJ15" i="11" s="1"/>
  <c r="AH14" i="11"/>
  <c r="AJ14" i="11" s="1"/>
  <c r="J20" i="9" s="1"/>
  <c r="AH13" i="11"/>
  <c r="AJ13" i="11" s="1"/>
  <c r="J19" i="9" s="1"/>
  <c r="AH11" i="11"/>
  <c r="AJ11" i="11" s="1"/>
  <c r="AH10" i="11"/>
  <c r="AJ10" i="11" s="1"/>
  <c r="AH9" i="11"/>
  <c r="AJ9" i="11" s="1"/>
  <c r="AH8" i="11"/>
  <c r="AJ8" i="11" s="1"/>
  <c r="J9" i="9" s="1"/>
  <c r="AH7" i="11"/>
  <c r="AJ7" i="11" s="1"/>
  <c r="J8" i="9" s="1"/>
  <c r="AH6" i="11"/>
  <c r="AJ6" i="11" s="1"/>
  <c r="J7" i="9" s="1"/>
  <c r="J27" i="10"/>
  <c r="K10" i="25" s="1"/>
  <c r="I24" i="9"/>
  <c r="K24" i="9" s="1"/>
  <c r="K23" i="9"/>
  <c r="I23" i="9"/>
  <c r="I22" i="9"/>
  <c r="I21" i="9"/>
  <c r="I20" i="9"/>
  <c r="K20" i="9" s="1"/>
  <c r="I19" i="9"/>
  <c r="I12" i="9"/>
  <c r="I11" i="9"/>
  <c r="I10" i="9"/>
  <c r="I9" i="9"/>
  <c r="I8" i="9"/>
  <c r="I7" i="9"/>
  <c r="K13" i="25" l="1"/>
  <c r="K19" i="9"/>
  <c r="K8" i="9"/>
  <c r="K7" i="9"/>
  <c r="N14" i="16"/>
  <c r="K18" i="25" s="1"/>
  <c r="I18" i="25" s="1"/>
  <c r="I17" i="25" s="1"/>
  <c r="E7" i="25"/>
  <c r="E13" i="19"/>
  <c r="H7" i="25"/>
  <c r="H17" i="25"/>
  <c r="J22" i="25"/>
  <c r="L22" i="25"/>
  <c r="I20" i="25"/>
  <c r="E13" i="25"/>
  <c r="E17" i="25"/>
  <c r="E23" i="25" s="1"/>
  <c r="H13" i="25"/>
  <c r="N14" i="17"/>
  <c r="K19" i="25" s="1"/>
  <c r="G8" i="19"/>
  <c r="I8" i="19" s="1"/>
  <c r="G7" i="19"/>
  <c r="I7" i="19" s="1"/>
  <c r="H13" i="19"/>
  <c r="K12" i="9"/>
  <c r="K22" i="9"/>
  <c r="I12" i="25"/>
  <c r="I14" i="25"/>
  <c r="I10" i="25"/>
  <c r="I9" i="25"/>
  <c r="I15" i="25"/>
  <c r="I16" i="25"/>
  <c r="K10" i="9"/>
  <c r="G9" i="19"/>
  <c r="I9" i="19" s="1"/>
  <c r="K9" i="9"/>
  <c r="K11" i="9"/>
  <c r="K21" i="9"/>
  <c r="AI8" i="22"/>
  <c r="AI17" i="22" l="1"/>
  <c r="F10" i="19"/>
  <c r="K25" i="9"/>
  <c r="H23" i="25"/>
  <c r="L16" i="25"/>
  <c r="L14" i="25"/>
  <c r="L12" i="25"/>
  <c r="J9" i="25"/>
  <c r="L10" i="25"/>
  <c r="M22" i="25"/>
  <c r="J20" i="25"/>
  <c r="M20" i="25" s="1"/>
  <c r="L15" i="25"/>
  <c r="I13" i="25"/>
  <c r="K17" i="25"/>
  <c r="J19" i="25"/>
  <c r="J14" i="25"/>
  <c r="M14" i="25" s="1"/>
  <c r="L18" i="25"/>
  <c r="L17" i="25" s="1"/>
  <c r="K13" i="9"/>
  <c r="K26" i="9" s="1"/>
  <c r="K11" i="25" s="1"/>
  <c r="I11" i="25" s="1"/>
  <c r="J18" i="25"/>
  <c r="J15" i="25"/>
  <c r="J12" i="25"/>
  <c r="M12" i="25" s="1"/>
  <c r="L9" i="25"/>
  <c r="J10" i="25"/>
  <c r="J16" i="25"/>
  <c r="M16" i="25" s="1"/>
  <c r="G10" i="19" l="1"/>
  <c r="F13" i="19"/>
  <c r="N16" i="25"/>
  <c r="N14" i="25"/>
  <c r="L13" i="25"/>
  <c r="M9" i="25"/>
  <c r="N9" i="25" s="1"/>
  <c r="N12" i="25"/>
  <c r="M10" i="25"/>
  <c r="N10" i="25" s="1"/>
  <c r="J17" i="25"/>
  <c r="M19" i="25"/>
  <c r="K20" i="25"/>
  <c r="M15" i="25"/>
  <c r="J13" i="25"/>
  <c r="M18" i="25"/>
  <c r="J11" i="25"/>
  <c r="M11" i="25" s="1"/>
  <c r="L11" i="25"/>
  <c r="I10" i="19" l="1"/>
  <c r="I13" i="19" s="1"/>
  <c r="K8" i="25" s="1"/>
  <c r="G13" i="19"/>
  <c r="N19" i="25"/>
  <c r="N15" i="25"/>
  <c r="N13" i="25" s="1"/>
  <c r="M13" i="25"/>
  <c r="N18" i="25"/>
  <c r="M17" i="25"/>
  <c r="N11" i="25"/>
  <c r="K7" i="25" l="1"/>
  <c r="K23" i="25" s="1"/>
  <c r="I8" i="25"/>
  <c r="N17" i="25"/>
  <c r="J8" i="25"/>
  <c r="I7" i="25"/>
  <c r="I23" i="25" s="1"/>
  <c r="L8" i="25"/>
  <c r="L7" i="25" s="1"/>
  <c r="M8" i="25" l="1"/>
  <c r="N8" i="25" s="1"/>
  <c r="J7" i="25"/>
  <c r="J23" i="25" s="1"/>
  <c r="L20" i="25"/>
  <c r="N20" i="25" s="1"/>
  <c r="N22" i="25"/>
  <c r="M7" i="25" l="1"/>
  <c r="M23" i="25" s="1"/>
  <c r="L23" i="25"/>
  <c r="N7" i="25"/>
  <c r="N23" i="2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dp4</author>
  </authors>
  <commentList>
    <comment ref="B1" authorId="0" shapeId="0" xr:uid="{EB21EB82-5D51-4EC9-B2A8-5C78FB75B8DA}">
      <text>
        <r>
          <rPr>
            <b/>
            <sz val="9"/>
            <color indexed="81"/>
            <rFont val="細明體"/>
            <family val="3"/>
            <charset val="136"/>
          </rPr>
          <t>填表注意事項</t>
        </r>
        <r>
          <rPr>
            <b/>
            <sz val="9"/>
            <color indexed="81"/>
            <rFont val="Tahoma"/>
            <family val="2"/>
          </rPr>
          <t xml:space="preserve">:
</t>
        </r>
        <r>
          <rPr>
            <sz val="9"/>
            <color indexed="81"/>
            <rFont val="Tahoma"/>
            <family val="2"/>
          </rPr>
          <t>1.</t>
        </r>
        <r>
          <rPr>
            <sz val="9"/>
            <color indexed="81"/>
            <rFont val="細明體"/>
            <family val="3"/>
            <charset val="136"/>
          </rPr>
          <t xml:space="preserve">標示綠色者為可修改欄位
</t>
        </r>
        <r>
          <rPr>
            <sz val="9"/>
            <color indexed="81"/>
            <rFont val="Tahoma"/>
            <family val="2"/>
          </rPr>
          <t>2.</t>
        </r>
        <r>
          <rPr>
            <sz val="9"/>
            <color indexed="81"/>
            <rFont val="細明體"/>
            <family val="3"/>
            <charset val="136"/>
          </rPr>
          <t xml:space="preserve">標示藍色的三個技術移轉科目小計欄位，只有在當月份技術移轉交易對象不只一家，需要同時連結多張專帳表格時才修改公式，否則請勿修改公式
</t>
        </r>
        <r>
          <rPr>
            <sz val="9"/>
            <color indexed="81"/>
            <rFont val="Tahoma"/>
            <family val="2"/>
          </rPr>
          <t>3.</t>
        </r>
        <r>
          <rPr>
            <sz val="9"/>
            <color indexed="81"/>
            <rFont val="細明體"/>
            <family val="3"/>
            <charset val="136"/>
          </rPr>
          <t>白色的欄位建議勿修改</t>
        </r>
        <r>
          <rPr>
            <sz val="9"/>
            <color indexed="81"/>
            <rFont val="Tahoma"/>
            <family val="2"/>
          </rPr>
          <t>(</t>
        </r>
        <r>
          <rPr>
            <sz val="9"/>
            <color indexed="81"/>
            <rFont val="細明體"/>
            <family val="3"/>
            <charset val="136"/>
          </rPr>
          <t>該等欄位大部分已經鎖定無法修改</t>
        </r>
        <r>
          <rPr>
            <sz val="9"/>
            <color indexed="81"/>
            <rFont val="Tahoma"/>
            <family val="2"/>
          </rPr>
          <t>)
4</t>
        </r>
        <r>
          <rPr>
            <b/>
            <sz val="9"/>
            <color indexed="81"/>
            <rFont val="Tahoma"/>
            <family val="2"/>
          </rPr>
          <t>.</t>
        </r>
        <r>
          <rPr>
            <b/>
            <sz val="9"/>
            <color indexed="81"/>
            <rFont val="細明體"/>
            <family val="3"/>
            <charset val="136"/>
          </rPr>
          <t>列印時注意上期累計支用數</t>
        </r>
        <r>
          <rPr>
            <b/>
            <sz val="9"/>
            <color indexed="81"/>
            <rFont val="Tahoma"/>
            <family val="2"/>
          </rPr>
          <t>(FGH</t>
        </r>
        <r>
          <rPr>
            <b/>
            <sz val="9"/>
            <color indexed="81"/>
            <rFont val="細明體"/>
            <family val="3"/>
            <charset val="136"/>
          </rPr>
          <t>三欄</t>
        </r>
        <r>
          <rPr>
            <b/>
            <sz val="9"/>
            <color indexed="81"/>
            <rFont val="Tahoma"/>
            <family val="2"/>
          </rPr>
          <t>)</t>
        </r>
        <r>
          <rPr>
            <b/>
            <sz val="9"/>
            <color indexed="81"/>
            <rFont val="細明體"/>
            <family val="3"/>
            <charset val="136"/>
          </rPr>
          <t>請隱藏起來</t>
        </r>
        <r>
          <rPr>
            <sz val="9"/>
            <color indexed="81"/>
            <rFont val="細明體"/>
            <family val="3"/>
            <charset val="136"/>
          </rPr>
          <t xml:space="preserve">
</t>
        </r>
        <r>
          <rPr>
            <sz val="9"/>
            <color indexed="81"/>
            <rFont val="Tahoma"/>
            <family val="2"/>
          </rPr>
          <t>5.</t>
        </r>
        <r>
          <rPr>
            <sz val="9"/>
            <color indexed="81"/>
            <rFont val="細明體"/>
            <family val="3"/>
            <charset val="136"/>
          </rPr>
          <t>每個月填一份經費累計表</t>
        </r>
        <r>
          <rPr>
            <sz val="9"/>
            <color indexed="81"/>
            <rFont val="Tahoma"/>
            <family val="2"/>
          </rPr>
          <t>excel</t>
        </r>
        <r>
          <rPr>
            <sz val="9"/>
            <color indexed="81"/>
            <rFont val="細明體"/>
            <family val="3"/>
            <charset val="136"/>
          </rPr>
          <t>檔，請勿把多個月份的資料放在同一個</t>
        </r>
        <r>
          <rPr>
            <sz val="9"/>
            <color indexed="81"/>
            <rFont val="Tahoma"/>
            <family val="2"/>
          </rPr>
          <t>excel</t>
        </r>
        <r>
          <rPr>
            <sz val="9"/>
            <color indexed="81"/>
            <rFont val="細明體"/>
            <family val="3"/>
            <charset val="136"/>
          </rPr>
          <t>檔案中，因為公式很容易跑掉，這樣很容易造成計算錯誤
6.</t>
        </r>
        <r>
          <rPr>
            <b/>
            <sz val="9"/>
            <color indexed="81"/>
            <rFont val="細明體"/>
            <family val="3"/>
            <charset val="136"/>
          </rPr>
          <t>表頭起迄期間為計畫開始日113.7.1至當月月底(EX:8月份經費累計表頭期間為113.7.1~113.8.31以此類推)</t>
        </r>
        <r>
          <rPr>
            <sz val="9"/>
            <color indexed="81"/>
            <rFont val="細明體"/>
            <family val="3"/>
            <charset val="136"/>
          </rPr>
          <t xml:space="preserve">
7</t>
        </r>
        <r>
          <rPr>
            <sz val="9"/>
            <color indexed="81"/>
            <rFont val="Tahoma"/>
            <family val="2"/>
          </rPr>
          <t>.</t>
        </r>
        <r>
          <rPr>
            <sz val="9"/>
            <color indexed="81"/>
            <rFont val="細明體"/>
            <family val="3"/>
            <charset val="136"/>
          </rPr>
          <t>填寫上若有不了解的地方，請撥電話或寫信詢問誠明聯合會計師事務所負責審查貴公司的查帳員
8</t>
        </r>
        <r>
          <rPr>
            <sz val="9"/>
            <color indexed="81"/>
            <rFont val="Tahoma"/>
            <family val="2"/>
          </rPr>
          <t>.</t>
        </r>
        <r>
          <rPr>
            <b/>
            <sz val="9"/>
            <color indexed="81"/>
            <rFont val="細明體"/>
            <family val="3"/>
            <charset val="136"/>
          </rPr>
          <t>表格上方蓋公司大章，表格下方負責人部分蓋公司負責人小章。另表格下方其他權責人員章也務必蓋</t>
        </r>
        <r>
          <rPr>
            <sz val="9"/>
            <color indexed="81"/>
            <rFont val="細明體"/>
            <family val="3"/>
            <charset val="136"/>
          </rPr>
          <t>上</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dp4</author>
  </authors>
  <commentList>
    <comment ref="A1" authorId="0" shapeId="0" xr:uid="{BCFE2747-0E2B-4A4F-832E-8FA7C14A056F}">
      <text>
        <r>
          <rPr>
            <b/>
            <sz val="12"/>
            <color indexed="81"/>
            <rFont val="細明體"/>
            <family val="3"/>
            <charset val="136"/>
          </rPr>
          <t>填表注意事項</t>
        </r>
        <r>
          <rPr>
            <b/>
            <sz val="12"/>
            <color indexed="81"/>
            <rFont val="Tahoma"/>
            <family val="2"/>
          </rPr>
          <t xml:space="preserve">:
</t>
        </r>
        <r>
          <rPr>
            <sz val="12"/>
            <color indexed="81"/>
            <rFont val="Tahoma"/>
            <family val="2"/>
          </rPr>
          <t>1.</t>
        </r>
        <r>
          <rPr>
            <sz val="12"/>
            <color indexed="81"/>
            <rFont val="細明體"/>
            <family val="3"/>
            <charset val="136"/>
          </rPr>
          <t xml:space="preserve">填綠色部分即可，白色部分的數字有預設公式，請不要修改，避免計算錯誤
</t>
        </r>
        <r>
          <rPr>
            <sz val="12"/>
            <color indexed="81"/>
            <rFont val="Tahoma"/>
            <family val="2"/>
          </rPr>
          <t>2.</t>
        </r>
        <r>
          <rPr>
            <sz val="12"/>
            <color indexed="81"/>
            <rFont val="細明體"/>
            <family val="3"/>
            <charset val="136"/>
          </rPr>
          <t>表格下方所列權責人員皆應蓋章
3.技轉(委託)項目請依合約中委託項目填寫
4.技輚(委託)對象請填寫合作單位公司全名
5.合約總額請以合約未稅金額填寫</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dp4</author>
  </authors>
  <commentList>
    <comment ref="A1" authorId="0" shapeId="0" xr:uid="{BF27D0EC-29A5-457C-860E-1196D327A6F3}">
      <text>
        <r>
          <rPr>
            <b/>
            <sz val="12"/>
            <color indexed="81"/>
            <rFont val="細明體"/>
            <family val="3"/>
            <charset val="136"/>
          </rPr>
          <t>填表注意事項</t>
        </r>
        <r>
          <rPr>
            <b/>
            <sz val="12"/>
            <color indexed="81"/>
            <rFont val="Tahoma"/>
            <family val="2"/>
          </rPr>
          <t xml:space="preserve">:
</t>
        </r>
        <r>
          <rPr>
            <sz val="12"/>
            <color indexed="81"/>
            <rFont val="Tahoma"/>
            <family val="2"/>
          </rPr>
          <t>1.</t>
        </r>
        <r>
          <rPr>
            <sz val="12"/>
            <color indexed="81"/>
            <rFont val="細明體"/>
            <family val="3"/>
            <charset val="136"/>
          </rPr>
          <t xml:space="preserve">填綠色部分即可，白色部分的數字有預設公式，請不要修改，避免計算錯誤
</t>
        </r>
        <r>
          <rPr>
            <sz val="12"/>
            <color indexed="81"/>
            <rFont val="Tahoma"/>
            <family val="2"/>
          </rPr>
          <t>2.</t>
        </r>
        <r>
          <rPr>
            <sz val="12"/>
            <color indexed="81"/>
            <rFont val="細明體"/>
            <family val="3"/>
            <charset val="136"/>
          </rPr>
          <t xml:space="preserve">表格下方所列權責人員皆應蓋章
</t>
        </r>
        <r>
          <rPr>
            <sz val="12"/>
            <color indexed="81"/>
            <rFont val="Tahoma"/>
            <family val="2"/>
          </rPr>
          <t>3.</t>
        </r>
        <r>
          <rPr>
            <sz val="12"/>
            <color indexed="81"/>
            <rFont val="細明體"/>
            <family val="3"/>
            <charset val="136"/>
          </rPr>
          <t>技轉</t>
        </r>
        <r>
          <rPr>
            <sz val="12"/>
            <color indexed="81"/>
            <rFont val="Tahoma"/>
            <family val="2"/>
          </rPr>
          <t>(</t>
        </r>
        <r>
          <rPr>
            <sz val="12"/>
            <color indexed="81"/>
            <rFont val="細明體"/>
            <family val="3"/>
            <charset val="136"/>
          </rPr>
          <t>委託</t>
        </r>
        <r>
          <rPr>
            <sz val="12"/>
            <color indexed="81"/>
            <rFont val="Tahoma"/>
            <family val="2"/>
          </rPr>
          <t>)</t>
        </r>
        <r>
          <rPr>
            <sz val="12"/>
            <color indexed="81"/>
            <rFont val="細明體"/>
            <family val="3"/>
            <charset val="136"/>
          </rPr>
          <t xml:space="preserve">項目請依合約中委託項目填寫
</t>
        </r>
        <r>
          <rPr>
            <sz val="12"/>
            <color indexed="81"/>
            <rFont val="Tahoma"/>
            <family val="2"/>
          </rPr>
          <t>4.</t>
        </r>
        <r>
          <rPr>
            <sz val="12"/>
            <color indexed="81"/>
            <rFont val="細明體"/>
            <family val="3"/>
            <charset val="136"/>
          </rPr>
          <t>技輚</t>
        </r>
        <r>
          <rPr>
            <sz val="12"/>
            <color indexed="81"/>
            <rFont val="Tahoma"/>
            <family val="2"/>
          </rPr>
          <t>(</t>
        </r>
        <r>
          <rPr>
            <sz val="12"/>
            <color indexed="81"/>
            <rFont val="細明體"/>
            <family val="3"/>
            <charset val="136"/>
          </rPr>
          <t>委託</t>
        </r>
        <r>
          <rPr>
            <sz val="12"/>
            <color indexed="81"/>
            <rFont val="Tahoma"/>
            <family val="2"/>
          </rPr>
          <t>)</t>
        </r>
        <r>
          <rPr>
            <sz val="12"/>
            <color indexed="81"/>
            <rFont val="細明體"/>
            <family val="3"/>
            <charset val="136"/>
          </rPr>
          <t xml:space="preserve">對象請填寫合作單位公司全名
</t>
        </r>
        <r>
          <rPr>
            <sz val="12"/>
            <color indexed="81"/>
            <rFont val="Tahoma"/>
            <family val="2"/>
          </rPr>
          <t>5.</t>
        </r>
        <r>
          <rPr>
            <sz val="12"/>
            <color indexed="81"/>
            <rFont val="細明體"/>
            <family val="3"/>
            <charset val="136"/>
          </rPr>
          <t>合約總額請以合約未稅金額填寫</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dp4</author>
  </authors>
  <commentList>
    <comment ref="A1" authorId="0" shapeId="0" xr:uid="{90328CFD-3D06-4A58-AB4F-45FA3AEB161B}">
      <text>
        <r>
          <rPr>
            <b/>
            <sz val="12"/>
            <color indexed="81"/>
            <rFont val="細明體"/>
            <family val="3"/>
            <charset val="136"/>
          </rPr>
          <t>填表注意事項</t>
        </r>
        <r>
          <rPr>
            <b/>
            <sz val="12"/>
            <color indexed="81"/>
            <rFont val="Tahoma"/>
            <family val="2"/>
          </rPr>
          <t xml:space="preserve">:
</t>
        </r>
        <r>
          <rPr>
            <sz val="12"/>
            <color indexed="81"/>
            <rFont val="Tahoma"/>
            <family val="2"/>
          </rPr>
          <t>1.</t>
        </r>
        <r>
          <rPr>
            <sz val="12"/>
            <color indexed="81"/>
            <rFont val="細明體"/>
            <family val="3"/>
            <charset val="136"/>
          </rPr>
          <t xml:space="preserve">填綠色部分即可，白色部分的數字有預設公式，請不要修改，避免計算錯誤
</t>
        </r>
        <r>
          <rPr>
            <sz val="12"/>
            <color indexed="81"/>
            <rFont val="Tahoma"/>
            <family val="2"/>
          </rPr>
          <t>2.</t>
        </r>
        <r>
          <rPr>
            <sz val="12"/>
            <color indexed="81"/>
            <rFont val="細明體"/>
            <family val="3"/>
            <charset val="136"/>
          </rPr>
          <t xml:space="preserve">表格下方所列權責人員皆應蓋章
</t>
        </r>
        <r>
          <rPr>
            <sz val="12"/>
            <color indexed="81"/>
            <rFont val="Tahoma"/>
            <family val="2"/>
          </rPr>
          <t>3.</t>
        </r>
        <r>
          <rPr>
            <sz val="12"/>
            <color indexed="81"/>
            <rFont val="細明體"/>
            <family val="3"/>
            <charset val="136"/>
          </rPr>
          <t>技轉</t>
        </r>
        <r>
          <rPr>
            <sz val="12"/>
            <color indexed="81"/>
            <rFont val="Tahoma"/>
            <family val="2"/>
          </rPr>
          <t>(</t>
        </r>
        <r>
          <rPr>
            <sz val="12"/>
            <color indexed="81"/>
            <rFont val="細明體"/>
            <family val="3"/>
            <charset val="136"/>
          </rPr>
          <t>委託</t>
        </r>
        <r>
          <rPr>
            <sz val="12"/>
            <color indexed="81"/>
            <rFont val="Tahoma"/>
            <family val="2"/>
          </rPr>
          <t>)</t>
        </r>
        <r>
          <rPr>
            <sz val="12"/>
            <color indexed="81"/>
            <rFont val="細明體"/>
            <family val="3"/>
            <charset val="136"/>
          </rPr>
          <t xml:space="preserve">項目請依合約中委託項目填寫
</t>
        </r>
        <r>
          <rPr>
            <sz val="12"/>
            <color indexed="81"/>
            <rFont val="Tahoma"/>
            <family val="2"/>
          </rPr>
          <t>4.</t>
        </r>
        <r>
          <rPr>
            <sz val="12"/>
            <color indexed="81"/>
            <rFont val="細明體"/>
            <family val="3"/>
            <charset val="136"/>
          </rPr>
          <t>技輚</t>
        </r>
        <r>
          <rPr>
            <sz val="12"/>
            <color indexed="81"/>
            <rFont val="Tahoma"/>
            <family val="2"/>
          </rPr>
          <t>(</t>
        </r>
        <r>
          <rPr>
            <sz val="12"/>
            <color indexed="81"/>
            <rFont val="細明體"/>
            <family val="3"/>
            <charset val="136"/>
          </rPr>
          <t>委託</t>
        </r>
        <r>
          <rPr>
            <sz val="12"/>
            <color indexed="81"/>
            <rFont val="Tahoma"/>
            <family val="2"/>
          </rPr>
          <t>)</t>
        </r>
        <r>
          <rPr>
            <sz val="12"/>
            <color indexed="81"/>
            <rFont val="細明體"/>
            <family val="3"/>
            <charset val="136"/>
          </rPr>
          <t xml:space="preserve">對象請填寫合作單位公司全名
</t>
        </r>
        <r>
          <rPr>
            <sz val="12"/>
            <color indexed="81"/>
            <rFont val="Tahoma"/>
            <family val="2"/>
          </rPr>
          <t>5.</t>
        </r>
        <r>
          <rPr>
            <sz val="12"/>
            <color indexed="81"/>
            <rFont val="細明體"/>
            <family val="3"/>
            <charset val="136"/>
          </rPr>
          <t>合約總額請以合約未稅金額填寫</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dp4</author>
  </authors>
  <commentList>
    <comment ref="A1" authorId="0" shapeId="0" xr:uid="{CDB9324B-CA66-467A-9594-B97ABC6121DC}">
      <text>
        <r>
          <rPr>
            <b/>
            <sz val="12"/>
            <color indexed="81"/>
            <rFont val="細明體"/>
            <family val="3"/>
            <charset val="136"/>
          </rPr>
          <t>填表注意事項</t>
        </r>
        <r>
          <rPr>
            <b/>
            <sz val="12"/>
            <color indexed="81"/>
            <rFont val="Tahoma"/>
            <family val="2"/>
          </rPr>
          <t xml:space="preserve">:
</t>
        </r>
        <r>
          <rPr>
            <sz val="12"/>
            <color indexed="81"/>
            <rFont val="Tahoma"/>
            <family val="2"/>
          </rPr>
          <t>1.</t>
        </r>
        <r>
          <rPr>
            <sz val="12"/>
            <color indexed="81"/>
            <rFont val="細明體"/>
            <family val="3"/>
            <charset val="136"/>
          </rPr>
          <t xml:space="preserve">填綠色部分即可，白色部分的數字有預設公式，請不要修改，避免計算錯誤
</t>
        </r>
        <r>
          <rPr>
            <sz val="12"/>
            <color indexed="81"/>
            <rFont val="Tahoma"/>
            <family val="2"/>
          </rPr>
          <t>2.</t>
        </r>
        <r>
          <rPr>
            <sz val="12"/>
            <color indexed="81"/>
            <rFont val="細明體"/>
            <family val="3"/>
            <charset val="136"/>
          </rPr>
          <t xml:space="preserve">表格下方所列權責人員皆應蓋章
</t>
        </r>
        <r>
          <rPr>
            <sz val="12"/>
            <color indexed="81"/>
            <rFont val="Tahoma"/>
            <family val="2"/>
          </rPr>
          <t>3.</t>
        </r>
        <r>
          <rPr>
            <sz val="12"/>
            <color indexed="81"/>
            <rFont val="細明體"/>
            <family val="3"/>
            <charset val="136"/>
          </rPr>
          <t xml:space="preserve">國內差旅費僅補助至技轉單位及至展場之差旅,故地點請填技轉合作單位名稱或展場地點,出差事由應與本計畫相關
</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dp4</author>
  </authors>
  <commentList>
    <comment ref="A1" authorId="0" shapeId="0" xr:uid="{A7CC0CD9-0A7E-44D6-B2CD-14B5D2CB810D}">
      <text>
        <r>
          <rPr>
            <b/>
            <sz val="12"/>
            <color indexed="81"/>
            <rFont val="細明體"/>
            <family val="3"/>
            <charset val="136"/>
          </rPr>
          <t>填表注意事項</t>
        </r>
        <r>
          <rPr>
            <b/>
            <sz val="12"/>
            <color indexed="81"/>
            <rFont val="Tahoma"/>
            <family val="2"/>
          </rPr>
          <t xml:space="preserve">:
</t>
        </r>
        <r>
          <rPr>
            <sz val="12"/>
            <color indexed="81"/>
            <rFont val="Tahoma"/>
            <family val="2"/>
          </rPr>
          <t>1.</t>
        </r>
        <r>
          <rPr>
            <sz val="12"/>
            <color indexed="81"/>
            <rFont val="細明體"/>
            <family val="3"/>
            <charset val="136"/>
          </rPr>
          <t xml:space="preserve">填綠色部分即可，白色部分的數字有預設公式，請不要修改，避免計算錯誤
</t>
        </r>
        <r>
          <rPr>
            <sz val="12"/>
            <color indexed="81"/>
            <rFont val="Tahoma"/>
            <family val="2"/>
          </rPr>
          <t>2.</t>
        </r>
        <r>
          <rPr>
            <sz val="12"/>
            <color indexed="81"/>
            <rFont val="細明體"/>
            <family val="3"/>
            <charset val="136"/>
          </rPr>
          <t>表格下方所列權責人員皆應蓋章</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dp4</author>
  </authors>
  <commentList>
    <comment ref="A1" authorId="0" shapeId="0" xr:uid="{D9A2BFF9-E9FC-4B00-A81E-42631D0ED761}">
      <text>
        <r>
          <rPr>
            <b/>
            <sz val="12"/>
            <color indexed="81"/>
            <rFont val="細明體"/>
            <family val="3"/>
            <charset val="136"/>
          </rPr>
          <t>填表注意事項</t>
        </r>
        <r>
          <rPr>
            <b/>
            <sz val="12"/>
            <color indexed="81"/>
            <rFont val="Tahoma"/>
            <family val="2"/>
          </rPr>
          <t xml:space="preserve">:
</t>
        </r>
        <r>
          <rPr>
            <sz val="12"/>
            <color indexed="81"/>
            <rFont val="Tahoma"/>
            <family val="2"/>
          </rPr>
          <t>1.</t>
        </r>
        <r>
          <rPr>
            <sz val="12"/>
            <color indexed="81"/>
            <rFont val="細明體"/>
            <family val="3"/>
            <charset val="136"/>
          </rPr>
          <t xml:space="preserve">填綠色部分即可，白色部分的數字有預設公式，請不要修改，避免計算錯誤
</t>
        </r>
        <r>
          <rPr>
            <sz val="12"/>
            <color indexed="81"/>
            <rFont val="Tahoma"/>
            <family val="2"/>
          </rPr>
          <t>2.</t>
        </r>
        <r>
          <rPr>
            <sz val="12"/>
            <color indexed="81"/>
            <rFont val="細明體"/>
            <family val="3"/>
            <charset val="136"/>
          </rPr>
          <t>表格下方所列權責人員皆應蓋章
3.請提供廣告樣章(原則上一張發票需對應一個廣宣樣章或活動照片)</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dp4</author>
  </authors>
  <commentList>
    <comment ref="A1" authorId="0" shapeId="0" xr:uid="{15B2CD14-E438-447D-B97D-DDC865DDAF20}">
      <text>
        <r>
          <rPr>
            <b/>
            <sz val="12"/>
            <color indexed="81"/>
            <rFont val="細明體"/>
            <family val="3"/>
            <charset val="136"/>
          </rPr>
          <t>填表注意事項</t>
        </r>
        <r>
          <rPr>
            <b/>
            <sz val="12"/>
            <color indexed="81"/>
            <rFont val="Tahoma"/>
            <family val="2"/>
          </rPr>
          <t xml:space="preserve">:
</t>
        </r>
        <r>
          <rPr>
            <sz val="12"/>
            <color indexed="81"/>
            <rFont val="Tahoma"/>
            <family val="2"/>
          </rPr>
          <t>1.</t>
        </r>
        <r>
          <rPr>
            <sz val="12"/>
            <color indexed="81"/>
            <rFont val="細明體"/>
            <family val="3"/>
            <charset val="136"/>
          </rPr>
          <t xml:space="preserve">填綠色部分即可，白色部分的數字有預設公式，請不要修改，避免計算錯誤
</t>
        </r>
        <r>
          <rPr>
            <sz val="12"/>
            <color indexed="81"/>
            <rFont val="Tahoma"/>
            <family val="2"/>
          </rPr>
          <t>2.</t>
        </r>
        <r>
          <rPr>
            <sz val="12"/>
            <color indexed="81"/>
            <rFont val="細明體"/>
            <family val="3"/>
            <charset val="136"/>
          </rPr>
          <t>表格下方所列權責人員皆應蓋章
3.請提供廣告樣章</t>
        </r>
        <r>
          <rPr>
            <sz val="12"/>
            <color indexed="81"/>
            <rFont val="Tahoma"/>
            <family val="2"/>
          </rPr>
          <t>(</t>
        </r>
        <r>
          <rPr>
            <sz val="12"/>
            <color indexed="81"/>
            <rFont val="細明體"/>
            <family val="3"/>
            <charset val="136"/>
          </rPr>
          <t>原則上一張發票需對應一個廣宣樣章或活動照片
4.預付展覽款項請在</t>
        </r>
        <r>
          <rPr>
            <b/>
            <sz val="12"/>
            <color indexed="81"/>
            <rFont val="細明體"/>
            <family val="3"/>
            <charset val="136"/>
          </rPr>
          <t>活動舉辦後</t>
        </r>
        <r>
          <rPr>
            <sz val="12"/>
            <color indexed="81"/>
            <rFont val="細明體"/>
            <family val="3"/>
            <charset val="136"/>
          </rPr>
          <t>再一併核銷(因預付展場款預,因活動尚未舉辦,無法提供樣章或照片,故無法核銷此筆費用)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dp4</author>
  </authors>
  <commentList>
    <comment ref="A1" authorId="0" shapeId="0" xr:uid="{7B6AB191-0615-409C-98BC-753299010F2E}">
      <text>
        <r>
          <rPr>
            <b/>
            <sz val="12"/>
            <color indexed="81"/>
            <rFont val="細明體"/>
            <family val="3"/>
            <charset val="136"/>
          </rPr>
          <t>填表注意事項</t>
        </r>
        <r>
          <rPr>
            <b/>
            <sz val="12"/>
            <color indexed="81"/>
            <rFont val="Tahoma"/>
            <family val="2"/>
          </rPr>
          <t>:</t>
        </r>
        <r>
          <rPr>
            <sz val="12"/>
            <color indexed="81"/>
            <rFont val="Tahoma"/>
            <family val="2"/>
          </rPr>
          <t xml:space="preserve">
1.</t>
        </r>
        <r>
          <rPr>
            <sz val="12"/>
            <color indexed="81"/>
            <rFont val="細明體"/>
            <family val="3"/>
            <charset val="136"/>
          </rPr>
          <t xml:space="preserve">填綠色部分即可，白色部分的數字有預設公式，請不要修改，避免計算錯誤
</t>
        </r>
        <r>
          <rPr>
            <b/>
            <sz val="12"/>
            <color indexed="81"/>
            <rFont val="細明體"/>
            <family val="3"/>
            <charset val="136"/>
          </rPr>
          <t>2</t>
        </r>
        <r>
          <rPr>
            <sz val="12"/>
            <color indexed="81"/>
            <rFont val="細明體"/>
            <family val="3"/>
            <charset val="136"/>
          </rPr>
          <t xml:space="preserve">.投入比率連結工時記錄表自動代入工時，
本計畫加班費連結至加班記錄自動代入金額
計畫人員姓名順序請一致填寫。
</t>
        </r>
        <r>
          <rPr>
            <b/>
            <sz val="12"/>
            <color indexed="81"/>
            <rFont val="細明體"/>
            <family val="3"/>
            <charset val="136"/>
          </rPr>
          <t>3</t>
        </r>
        <r>
          <rPr>
            <sz val="12"/>
            <color indexed="81"/>
            <rFont val="Tahoma"/>
            <family val="2"/>
          </rPr>
          <t>.</t>
        </r>
        <r>
          <rPr>
            <sz val="12"/>
            <color indexed="81"/>
            <rFont val="細明體"/>
            <family val="3"/>
            <charset val="136"/>
          </rPr>
          <t>表格下方所列權責人員皆應蓋章</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dp4</author>
  </authors>
  <commentList>
    <comment ref="A1" authorId="0" shapeId="0" xr:uid="{F0119C22-D952-413C-9AC3-E0DC622956BD}">
      <text>
        <r>
          <rPr>
            <b/>
            <sz val="12"/>
            <color indexed="81"/>
            <rFont val="細明體"/>
            <family val="3"/>
            <charset val="136"/>
          </rPr>
          <t>填表注意事項</t>
        </r>
        <r>
          <rPr>
            <b/>
            <sz val="12"/>
            <color indexed="81"/>
            <rFont val="Tahoma"/>
            <family val="2"/>
          </rPr>
          <t>:</t>
        </r>
        <r>
          <rPr>
            <sz val="12"/>
            <color indexed="81"/>
            <rFont val="Tahoma"/>
            <family val="2"/>
          </rPr>
          <t xml:space="preserve">
1.</t>
        </r>
        <r>
          <rPr>
            <sz val="12"/>
            <color indexed="81"/>
            <rFont val="細明體"/>
            <family val="3"/>
            <charset val="136"/>
          </rPr>
          <t xml:space="preserve">填綠色部分即可，白色部分的數字有預設公式，請不要修改，避免計算錯誤
</t>
        </r>
        <r>
          <rPr>
            <sz val="12"/>
            <color indexed="81"/>
            <rFont val="Tahoma"/>
            <family val="2"/>
          </rPr>
          <t>2.</t>
        </r>
        <r>
          <rPr>
            <sz val="12"/>
            <color indexed="81"/>
            <rFont val="細明體"/>
            <family val="3"/>
            <charset val="136"/>
          </rPr>
          <t>正常工作時數每個月可能不同(受大小月、例假日等因素影響)，請務必逐月確認是否填寫正確
3."簽名欄"位務必由投入計畫人員本人親簽，不要蓋章
4.表格下方所列計畫主持人、主辦會計、填表人等權責人員皆應蓋章
5.正常工作時數應以每日工作時數X當月工作天數得來</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dp4</author>
  </authors>
  <commentList>
    <comment ref="A1" authorId="0" shapeId="0" xr:uid="{1FF28D87-33EF-4FDB-8887-B7053A76F0DC}">
      <text>
        <r>
          <rPr>
            <b/>
            <sz val="12"/>
            <color indexed="81"/>
            <rFont val="細明體"/>
            <family val="3"/>
            <charset val="136"/>
          </rPr>
          <t>填表注意事項</t>
        </r>
        <r>
          <rPr>
            <b/>
            <sz val="12"/>
            <color indexed="81"/>
            <rFont val="Tahoma"/>
            <family val="2"/>
          </rPr>
          <t>:</t>
        </r>
        <r>
          <rPr>
            <sz val="12"/>
            <color indexed="81"/>
            <rFont val="Tahoma"/>
            <family val="2"/>
          </rPr>
          <t xml:space="preserve">
1.</t>
        </r>
        <r>
          <rPr>
            <sz val="12"/>
            <color indexed="81"/>
            <rFont val="細明體"/>
            <family val="3"/>
            <charset val="136"/>
          </rPr>
          <t xml:space="preserve">填綠色部分即可，白色部分的數字有預設公式，請不要修改，避免計算錯誤
</t>
        </r>
        <r>
          <rPr>
            <sz val="12"/>
            <color indexed="81"/>
            <rFont val="Tahoma"/>
            <family val="2"/>
          </rPr>
          <t>2.</t>
        </r>
        <r>
          <rPr>
            <sz val="12"/>
            <color indexed="81"/>
            <rFont val="細明體"/>
            <family val="3"/>
            <charset val="136"/>
          </rPr>
          <t>表格下方所列權責人員皆應蓋章</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dp4</author>
  </authors>
  <commentList>
    <comment ref="A1" authorId="0" shapeId="0" xr:uid="{8668433F-ED15-4755-9C34-3DC9D1017851}">
      <text>
        <r>
          <rPr>
            <b/>
            <sz val="12"/>
            <color indexed="81"/>
            <rFont val="細明體"/>
            <family val="3"/>
            <charset val="136"/>
          </rPr>
          <t>填表注意事項</t>
        </r>
        <r>
          <rPr>
            <b/>
            <sz val="12"/>
            <color indexed="81"/>
            <rFont val="Tahoma"/>
            <family val="2"/>
          </rPr>
          <t xml:space="preserve">:
</t>
        </r>
        <r>
          <rPr>
            <sz val="12"/>
            <color indexed="81"/>
            <rFont val="Tahoma"/>
            <family val="2"/>
          </rPr>
          <t>1.</t>
        </r>
        <r>
          <rPr>
            <sz val="12"/>
            <color indexed="81"/>
            <rFont val="細明體"/>
            <family val="3"/>
            <charset val="136"/>
          </rPr>
          <t xml:space="preserve">填綠色部分即可，白色部分的數字有預設公式，請不要修改，避免計算錯誤
</t>
        </r>
        <r>
          <rPr>
            <sz val="12"/>
            <color indexed="81"/>
            <rFont val="Tahoma"/>
            <family val="2"/>
          </rPr>
          <t>2.</t>
        </r>
        <r>
          <rPr>
            <sz val="12"/>
            <color indexed="81"/>
            <rFont val="細明體"/>
            <family val="3"/>
            <charset val="136"/>
          </rPr>
          <t>表格下方所列權責人員皆應蓋章</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dp4</author>
  </authors>
  <commentList>
    <comment ref="A1" authorId="0" shapeId="0" xr:uid="{1767ADF0-49E7-4654-8749-9A421FCEC1FE}">
      <text>
        <r>
          <rPr>
            <b/>
            <sz val="12"/>
            <color indexed="81"/>
            <rFont val="細明體"/>
            <family val="3"/>
            <charset val="136"/>
          </rPr>
          <t>填表注意事項</t>
        </r>
        <r>
          <rPr>
            <b/>
            <sz val="12"/>
            <color indexed="81"/>
            <rFont val="Tahoma"/>
            <family val="2"/>
          </rPr>
          <t xml:space="preserve">:
</t>
        </r>
        <r>
          <rPr>
            <sz val="12"/>
            <color indexed="81"/>
            <rFont val="Tahoma"/>
            <family val="2"/>
          </rPr>
          <t>1.</t>
        </r>
        <r>
          <rPr>
            <sz val="12"/>
            <color indexed="81"/>
            <rFont val="細明體"/>
            <family val="3"/>
            <charset val="136"/>
          </rPr>
          <t xml:space="preserve">填綠色部分即可，白色部分的數字有預設公式，請不要修改，避免計算錯誤
</t>
        </r>
        <r>
          <rPr>
            <sz val="12"/>
            <color indexed="81"/>
            <rFont val="Tahoma"/>
            <family val="2"/>
          </rPr>
          <t>2.</t>
        </r>
        <r>
          <rPr>
            <sz val="12"/>
            <color indexed="81"/>
            <rFont val="細明體"/>
            <family val="3"/>
            <charset val="136"/>
          </rPr>
          <t>表格下方所列權責人員皆應蓋章</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dp4</author>
  </authors>
  <commentList>
    <comment ref="A1" authorId="0" shapeId="0" xr:uid="{D58E6907-1F33-4F8E-B60B-0BCB4E3CC0DB}">
      <text>
        <r>
          <rPr>
            <b/>
            <sz val="12"/>
            <color indexed="81"/>
            <rFont val="細明體"/>
            <family val="3"/>
            <charset val="136"/>
          </rPr>
          <t xml:space="preserve">填表注意事項:
</t>
        </r>
        <r>
          <rPr>
            <sz val="12"/>
            <color indexed="81"/>
            <rFont val="細明體"/>
            <family val="3"/>
            <charset val="136"/>
          </rPr>
          <t>1.填綠色部分即可，白色部分的數字有預設公式，請不要修改，避免計算錯誤
2.所列設備名稱務必與"設備使用紀錄表"所列設備名稱完全相符
3.表格下方所列權責人員皆應蓋章
4.剩餘使用月數:設備若有預留殘值,剩餘使用月數應加上預留殘值年數X12(算出來每月攤提使用費應與財產目錄上每月折舊金額相等)</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dp4</author>
  </authors>
  <commentList>
    <comment ref="A1" authorId="0" shapeId="0" xr:uid="{3ADE6389-0561-4FBA-9D37-E393655191E0}">
      <text>
        <r>
          <rPr>
            <b/>
            <sz val="12"/>
            <color indexed="81"/>
            <rFont val="細明體"/>
            <family val="3"/>
            <charset val="136"/>
          </rPr>
          <t>填表注意事項</t>
        </r>
        <r>
          <rPr>
            <b/>
            <sz val="12"/>
            <color indexed="81"/>
            <rFont val="Tahoma"/>
            <family val="2"/>
          </rPr>
          <t>:</t>
        </r>
        <r>
          <rPr>
            <sz val="12"/>
            <color indexed="81"/>
            <rFont val="Tahoma"/>
            <family val="2"/>
          </rPr>
          <t xml:space="preserve">
1.</t>
        </r>
        <r>
          <rPr>
            <sz val="12"/>
            <color indexed="81"/>
            <rFont val="細明體"/>
            <family val="3"/>
            <charset val="136"/>
          </rPr>
          <t xml:space="preserve">填綠色部分即可，白色部分的數字有預設公式，請不要修改，避免計算錯誤
</t>
        </r>
        <r>
          <rPr>
            <sz val="12"/>
            <color indexed="81"/>
            <rFont val="Tahoma"/>
            <family val="2"/>
          </rPr>
          <t>2.</t>
        </r>
        <r>
          <rPr>
            <sz val="12"/>
            <color indexed="81"/>
            <rFont val="細明體"/>
            <family val="3"/>
            <charset val="136"/>
          </rPr>
          <t>所列設備名稱務必與"設備使用費"工作表所列設備名稱完全相符
3</t>
        </r>
        <r>
          <rPr>
            <sz val="12"/>
            <color indexed="81"/>
            <rFont val="Tahoma"/>
            <family val="2"/>
          </rPr>
          <t>.</t>
        </r>
        <r>
          <rPr>
            <sz val="12"/>
            <color indexed="81"/>
            <rFont val="細明體"/>
            <family val="3"/>
            <charset val="136"/>
          </rPr>
          <t>表格下方所列權責人員皆應蓋章
4.正常使用時數，應以每日正常時用時數X天數得來</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dp4</author>
  </authors>
  <commentList>
    <comment ref="A1" authorId="0" shapeId="0" xr:uid="{566B4A9A-344A-451C-BC60-EC626A061961}">
      <text>
        <r>
          <rPr>
            <b/>
            <sz val="12"/>
            <color indexed="81"/>
            <rFont val="細明體"/>
            <family val="3"/>
            <charset val="136"/>
          </rPr>
          <t>填表注意事項</t>
        </r>
        <r>
          <rPr>
            <b/>
            <sz val="12"/>
            <color indexed="81"/>
            <rFont val="Tahoma"/>
            <family val="2"/>
          </rPr>
          <t xml:space="preserve">:
</t>
        </r>
        <r>
          <rPr>
            <sz val="12"/>
            <color indexed="81"/>
            <rFont val="Tahoma"/>
            <family val="2"/>
          </rPr>
          <t>1.</t>
        </r>
        <r>
          <rPr>
            <sz val="12"/>
            <color indexed="81"/>
            <rFont val="細明體"/>
            <family val="3"/>
            <charset val="136"/>
          </rPr>
          <t xml:space="preserve">填綠色部分即可，白色部分的數字有預設公式，請不要修改，避免計算錯誤
</t>
        </r>
        <r>
          <rPr>
            <sz val="12"/>
            <color indexed="81"/>
            <rFont val="Tahoma"/>
            <family val="2"/>
          </rPr>
          <t>2.</t>
        </r>
        <r>
          <rPr>
            <sz val="12"/>
            <color indexed="81"/>
            <rFont val="細明體"/>
            <family val="3"/>
            <charset val="136"/>
          </rPr>
          <t>表格下方所列權責人員皆應蓋章</t>
        </r>
      </text>
    </comment>
  </commentList>
</comments>
</file>

<file path=xl/sharedStrings.xml><?xml version="1.0" encoding="utf-8"?>
<sst xmlns="http://schemas.openxmlformats.org/spreadsheetml/2006/main" count="493" uniqueCount="317">
  <si>
    <t>金額單位:元</t>
  </si>
  <si>
    <t>傳票日期</t>
  </si>
  <si>
    <t>傳票編號</t>
  </si>
  <si>
    <t>財產編號</t>
  </si>
  <si>
    <t>設備名稱</t>
  </si>
  <si>
    <t>對照計畫書所列項目</t>
  </si>
  <si>
    <t>取得日期</t>
  </si>
  <si>
    <r>
      <t xml:space="preserve">購入成本
</t>
    </r>
    <r>
      <rPr>
        <b/>
        <sz val="10"/>
        <color rgb="FF000000"/>
        <rFont val="Times New Roman"/>
        <family val="1"/>
      </rPr>
      <t>(</t>
    </r>
    <r>
      <rPr>
        <b/>
        <sz val="10"/>
        <color rgb="FF000000"/>
        <rFont val="標楷體"/>
        <family val="4"/>
        <charset val="136"/>
      </rPr>
      <t>單套</t>
    </r>
    <r>
      <rPr>
        <b/>
        <sz val="10"/>
        <color rgb="FF000000"/>
        <rFont val="Times New Roman"/>
        <family val="1"/>
      </rPr>
      <t>)</t>
    </r>
  </si>
  <si>
    <r>
      <t xml:space="preserve">套數
</t>
    </r>
    <r>
      <rPr>
        <b/>
        <sz val="10"/>
        <color rgb="FF000000"/>
        <rFont val="Times New Roman"/>
        <family val="1"/>
      </rPr>
      <t>A1</t>
    </r>
  </si>
  <si>
    <r>
      <t xml:space="preserve">投入時
單套帳面價值
（未折減餘額）
</t>
    </r>
    <r>
      <rPr>
        <b/>
        <sz val="10"/>
        <color rgb="FF000000"/>
        <rFont val="Times New Roman"/>
        <family val="1"/>
      </rPr>
      <t>A2</t>
    </r>
  </si>
  <si>
    <t>剩餘使用月數</t>
  </si>
  <si>
    <r>
      <t xml:space="preserve">每月攤提使用費
</t>
    </r>
    <r>
      <rPr>
        <b/>
        <sz val="9"/>
        <color rgb="FF000000"/>
        <rFont val="Times New Roman"/>
        <family val="1"/>
      </rPr>
      <t>A3=A1*A2*/</t>
    </r>
    <r>
      <rPr>
        <b/>
        <sz val="9"/>
        <color rgb="FF000000"/>
        <rFont val="標楷體"/>
        <family val="4"/>
        <charset val="136"/>
      </rPr>
      <t>剩餘使用月數</t>
    </r>
    <r>
      <rPr>
        <b/>
        <sz val="9"/>
        <color rgb="FF000000"/>
        <rFont val="Times New Roman"/>
        <family val="1"/>
      </rPr>
      <t xml:space="preserve">
(</t>
    </r>
    <r>
      <rPr>
        <b/>
        <sz val="9"/>
        <color rgb="FF000000"/>
        <rFont val="標楷體"/>
        <family val="4"/>
        <charset val="136"/>
      </rPr>
      <t>詳如註</t>
    </r>
    <r>
      <rPr>
        <b/>
        <sz val="9"/>
        <color rgb="FF000000"/>
        <rFont val="Times New Roman"/>
        <family val="1"/>
      </rPr>
      <t>3)</t>
    </r>
  </si>
  <si>
    <r>
      <t xml:space="preserve">本期投入比率
</t>
    </r>
    <r>
      <rPr>
        <b/>
        <sz val="10"/>
        <color rgb="FF000000"/>
        <rFont val="Times New Roman"/>
        <family val="1"/>
      </rPr>
      <t>A4</t>
    </r>
  </si>
  <si>
    <r>
      <t xml:space="preserve">本期使用費
</t>
    </r>
    <r>
      <rPr>
        <b/>
        <sz val="10"/>
        <color rgb="FF000000"/>
        <rFont val="Times New Roman"/>
        <family val="1"/>
      </rPr>
      <t>A5=A3*A4</t>
    </r>
  </si>
  <si>
    <t>(1)8800015</t>
  </si>
  <si>
    <t>成型機</t>
  </si>
  <si>
    <t>107.01.15</t>
  </si>
  <si>
    <t>(2)8900032</t>
  </si>
  <si>
    <t>磨石機</t>
  </si>
  <si>
    <t>107.07.22</t>
  </si>
  <si>
    <t>(3)8900033</t>
  </si>
  <si>
    <t>加工機</t>
  </si>
  <si>
    <t>107.07.25</t>
  </si>
  <si>
    <t>小計</t>
    <phoneticPr fontId="1" type="noConversion"/>
  </si>
  <si>
    <r>
      <t xml:space="preserve">套數
</t>
    </r>
    <r>
      <rPr>
        <b/>
        <sz val="10"/>
        <color rgb="FF000000"/>
        <rFont val="Times New Roman"/>
        <family val="1"/>
      </rPr>
      <t>B1</t>
    </r>
  </si>
  <si>
    <r>
      <t xml:space="preserve">投入時
單套帳面價值
（未折減餘額）
</t>
    </r>
    <r>
      <rPr>
        <b/>
        <sz val="10"/>
        <color rgb="FF000000"/>
        <rFont val="Times New Roman"/>
        <family val="1"/>
      </rPr>
      <t>B2</t>
    </r>
  </si>
  <si>
    <r>
      <t xml:space="preserve">每月攤提使用費
</t>
    </r>
    <r>
      <rPr>
        <b/>
        <sz val="9"/>
        <color rgb="FF000000"/>
        <rFont val="Times New Roman"/>
        <family val="1"/>
      </rPr>
      <t>B3=B1*B2*/60</t>
    </r>
    <r>
      <rPr>
        <b/>
        <sz val="9"/>
        <color rgb="FF000000"/>
        <rFont val="Times New Roman"/>
        <family val="1"/>
      </rPr>
      <t xml:space="preserve">
(</t>
    </r>
    <r>
      <rPr>
        <b/>
        <sz val="9"/>
        <color rgb="FF000000"/>
        <rFont val="標楷體"/>
        <family val="4"/>
        <charset val="136"/>
      </rPr>
      <t>詳如註</t>
    </r>
    <r>
      <rPr>
        <b/>
        <sz val="9"/>
        <color rgb="FF000000"/>
        <rFont val="Times New Roman"/>
        <family val="1"/>
      </rPr>
      <t>3)</t>
    </r>
  </si>
  <si>
    <r>
      <t xml:space="preserve">本期投入比率
</t>
    </r>
    <r>
      <rPr>
        <b/>
        <sz val="10"/>
        <color rgb="FF000000"/>
        <rFont val="Times New Roman"/>
        <family val="1"/>
      </rPr>
      <t>B4</t>
    </r>
  </si>
  <si>
    <r>
      <t xml:space="preserve">本期使用費
</t>
    </r>
    <r>
      <rPr>
        <b/>
        <sz val="10"/>
        <color rgb="FF000000"/>
        <rFont val="Times New Roman"/>
        <family val="1"/>
      </rPr>
      <t>B5=B3*B4</t>
    </r>
  </si>
  <si>
    <t>(1)10404011</t>
  </si>
  <si>
    <t>電腦</t>
  </si>
  <si>
    <t>112.04.03</t>
    <phoneticPr fontId="1" type="noConversion"/>
  </si>
  <si>
    <t>(2)10404025</t>
  </si>
  <si>
    <t>射出機</t>
  </si>
  <si>
    <t>112.04.05</t>
    <phoneticPr fontId="1" type="noConversion"/>
  </si>
  <si>
    <t>合計</t>
    <phoneticPr fontId="1" type="noConversion"/>
  </si>
  <si>
    <r>
      <t>註</t>
    </r>
    <r>
      <rPr>
        <sz val="10"/>
        <color rgb="FF000000"/>
        <rFont val="Times New Roman"/>
        <family val="1"/>
      </rPr>
      <t>1</t>
    </r>
    <r>
      <rPr>
        <sz val="10"/>
        <color rgb="FF000000"/>
        <rFont val="標楷體"/>
        <family val="4"/>
        <charset val="136"/>
      </rPr>
      <t>：</t>
    </r>
    <r>
      <rPr>
        <sz val="10"/>
        <color rgb="FF000000"/>
        <rFont val="Times New Roman"/>
        <family val="1"/>
      </rPr>
      <t xml:space="preserve"> </t>
    </r>
    <r>
      <rPr>
        <sz val="10"/>
        <color rgb="FF000000"/>
        <rFont val="標楷體"/>
        <family val="4"/>
        <charset val="136"/>
      </rPr>
      <t>「已有設備」及「新增設備」之名稱應與計畫書所列相符並依上表分開填列。</t>
    </r>
  </si>
  <si>
    <r>
      <t>註</t>
    </r>
    <r>
      <rPr>
        <sz val="10"/>
        <color rgb="FF000000"/>
        <rFont val="Times New Roman"/>
        <family val="1"/>
      </rPr>
      <t>2</t>
    </r>
    <r>
      <rPr>
        <sz val="10"/>
        <color rgb="FF000000"/>
        <rFont val="標楷體"/>
        <family val="4"/>
        <charset val="136"/>
      </rPr>
      <t>：「本期投入比率」應依據設備使用記錄表實際投入比率一致。</t>
    </r>
  </si>
  <si>
    <t>註3：帳務查核時應備妥下列文件備查:1.新增設備-請購單、採購單、驗收單、統一發票或收據、進口報關結匯單據與INVOICE。</t>
  </si>
  <si>
    <t xml:space="preserve">     2.已有設備-財產目錄。3.研發設備使用記錄表。4.若為分攤，應附分攤表及原始憑證影本。
</t>
  </si>
  <si>
    <t>計畫主持人:</t>
  </si>
  <si>
    <t>傳票號碼</t>
  </si>
  <si>
    <t>發票日期             (領料日期)</t>
  </si>
  <si>
    <t>發票編號         (領料單號)</t>
  </si>
  <si>
    <t>供應商</t>
  </si>
  <si>
    <t>發票品名
(註2)</t>
  </si>
  <si>
    <t>對照計畫書所列項目
(註1)</t>
  </si>
  <si>
    <t>數量</t>
  </si>
  <si>
    <t>單價(材料明細或分攤表)</t>
  </si>
  <si>
    <r>
      <t xml:space="preserve">金額
</t>
    </r>
    <r>
      <rPr>
        <b/>
        <sz val="12"/>
        <color rgb="FF000000"/>
        <rFont val="Times New Roman"/>
        <family val="1"/>
      </rPr>
      <t>(</t>
    </r>
    <r>
      <rPr>
        <b/>
        <sz val="12"/>
        <color rgb="FF000000"/>
        <rFont val="標楷體"/>
        <family val="4"/>
        <charset val="136"/>
      </rPr>
      <t>不含營業稅</t>
    </r>
    <r>
      <rPr>
        <b/>
        <sz val="12"/>
        <color rgb="FF000000"/>
        <rFont val="Times New Roman"/>
        <family val="1"/>
      </rPr>
      <t>)</t>
    </r>
  </si>
  <si>
    <t>112.4.22</t>
    <phoneticPr fontId="1" type="noConversion"/>
  </si>
  <si>
    <t>112.4.13</t>
    <phoneticPr fontId="1" type="noConversion"/>
  </si>
  <si>
    <t>AB12345678</t>
  </si>
  <si>
    <t>××</t>
  </si>
  <si>
    <t>齒輪</t>
  </si>
  <si>
    <t>112.4.24</t>
    <phoneticPr fontId="1" type="noConversion"/>
  </si>
  <si>
    <t>112.4.18</t>
    <phoneticPr fontId="1" type="noConversion"/>
  </si>
  <si>
    <t>AB13145676</t>
  </si>
  <si>
    <t>鋼材</t>
  </si>
  <si>
    <r>
      <t>合</t>
    </r>
    <r>
      <rPr>
        <b/>
        <sz val="12"/>
        <color rgb="FF000000"/>
        <rFont val="Times New Roman"/>
        <family val="1"/>
      </rPr>
      <t xml:space="preserve">                                </t>
    </r>
    <r>
      <rPr>
        <b/>
        <sz val="12"/>
        <color rgb="FF000000"/>
        <rFont val="標楷體"/>
        <family val="4"/>
        <charset val="136"/>
      </rPr>
      <t>計</t>
    </r>
  </si>
  <si>
    <t>註1：「對照計畫書所列項目」名稱需與計畫書所列之材料項目名稱一致。</t>
  </si>
  <si>
    <t>註2：「發票品名」請依發票填寫所列項目。</t>
  </si>
  <si>
    <t>註3：如屬公司共通性材料領用，發票日期、發票號碼請改填寫領料單日期、領料單號碼</t>
  </si>
  <si>
    <r>
      <t>註</t>
    </r>
    <r>
      <rPr>
        <sz val="10"/>
        <color rgb="FF000000"/>
        <rFont val="Times New Roman"/>
        <family val="1"/>
      </rPr>
      <t>4</t>
    </r>
    <r>
      <rPr>
        <sz val="10"/>
        <color rgb="FF000000"/>
        <rFont val="標楷體"/>
        <family val="4"/>
        <charset val="136"/>
      </rPr>
      <t>：營業稅不得報支。</t>
    </r>
  </si>
  <si>
    <r>
      <t>註</t>
    </r>
    <r>
      <rPr>
        <sz val="10"/>
        <color rgb="FF000000"/>
        <rFont val="Times New Roman"/>
        <family val="1"/>
      </rPr>
      <t>5</t>
    </r>
    <r>
      <rPr>
        <sz val="10"/>
        <color rgb="FF000000"/>
        <rFont val="標楷體"/>
        <family val="4"/>
        <charset val="136"/>
      </rPr>
      <t>：辦公室所需之事務性耗材不得報支。</t>
    </r>
  </si>
  <si>
    <t xml:space="preserve">註6：帳務查核時應備妥下列文件備查:1.為專案計畫採購者應提供統一發票、收據或進口結匯單據與invoice、 及內部轉帳傳票、請購單、採購單
</t>
  </si>
  <si>
    <t xml:space="preserve">     及驗收單足以證明之憑證。 2.自共通性器材領料應提供：領料單、材料明細帳或分攤表。3.涉及外幣支付時應附當時之外幣匯率表。</t>
  </si>
  <si>
    <t>合計</t>
  </si>
  <si>
    <t>正常使用時數</t>
  </si>
  <si>
    <t>投入
比率</t>
  </si>
  <si>
    <t>已有設備</t>
  </si>
  <si>
    <t>新增設備</t>
  </si>
  <si>
    <r>
      <t>註1.當月正常使用總時數與人員上班時數相同；若設備為24小時開機者，則以24小時*當月日數，計算當月正常使用總時數</t>
    </r>
    <r>
      <rPr>
        <sz val="10"/>
        <color rgb="FFFF0000"/>
        <rFont val="標楷體"/>
        <family val="4"/>
        <charset val="136"/>
      </rPr>
      <t>。</t>
    </r>
  </si>
  <si>
    <t>註2.每月投入比率最高為1.00。</t>
  </si>
  <si>
    <t>註3.攤提設備名稱請參照計畫書所編列設備。</t>
  </si>
  <si>
    <t>購入成本</t>
  </si>
  <si>
    <t>發票日期</t>
  </si>
  <si>
    <t>發票編號</t>
  </si>
  <si>
    <t>品名</t>
  </si>
  <si>
    <t>單位</t>
  </si>
  <si>
    <t>金額</t>
  </si>
  <si>
    <t>112.05.15</t>
    <phoneticPr fontId="1" type="noConversion"/>
  </si>
  <si>
    <t>112.05.01</t>
    <phoneticPr fontId="1" type="noConversion"/>
  </si>
  <si>
    <t>CD200102</t>
  </si>
  <si>
    <t>螺絲</t>
  </si>
  <si>
    <t>個</t>
  </si>
  <si>
    <t>112.05.22</t>
    <phoneticPr fontId="1" type="noConversion"/>
  </si>
  <si>
    <t>112.05.02</t>
    <phoneticPr fontId="1" type="noConversion"/>
  </si>
  <si>
    <t>EF200305</t>
  </si>
  <si>
    <t>模具材料</t>
  </si>
  <si>
    <t>小 計(A)</t>
  </si>
  <si>
    <t>註1：所列報之維護設備應與計畫書所列相符，並應出具維修廠商憑證，且所列維護費之金額應與原始憑證、費用分攤表相符。</t>
  </si>
  <si>
    <t>註2：營業稅不得報支。新增設備保固期間內不得列報維護費。</t>
  </si>
  <si>
    <t>註3：若屬廠商自行維修之設備，維護費不得超出原購入成本之5%。</t>
  </si>
  <si>
    <t xml:space="preserve">註4：帳務查核時應備妥下列文件備查:1.請購單、驗收單、維護合約、發票或收據等。2.屬自行維修性質者應提供「設備維修時間記錄表」
</t>
  </si>
  <si>
    <t xml:space="preserve">     及相關自行維修成本計算表。3.若為分攤，應附分攤表及原始憑證影本。4.涉及外幣支付時應附當時之外幣 匯率表。</t>
  </si>
  <si>
    <t>付款期數</t>
  </si>
  <si>
    <t>第 1 期</t>
  </si>
  <si>
    <t>AV23182456</t>
  </si>
  <si>
    <t>第 2 期</t>
  </si>
  <si>
    <t>EW86973745</t>
  </si>
  <si>
    <t>合       計</t>
  </si>
  <si>
    <t>註1：營業稅不得報支。</t>
  </si>
  <si>
    <t>註2：技術購買之對象應與計畫書所列相符，金額應與原始憑證（如：統一發票或收據）相符。</t>
  </si>
  <si>
    <t xml:space="preserve">註3：帳務查核時應備妥下列文件備查:1.技術購買契約書。(2)統一發票（或收據）、或國外之INVOICE(或RECEIPT)及匯兌水單。
         </t>
  </si>
  <si>
    <t>註2：委託研究之對象應與計畫書所列相符，金額應與原始憑證（如：統一發票或收據）相符。</t>
  </si>
  <si>
    <t xml:space="preserve">註3：帳務查核時應備妥下列文件備查:1.委託研究契約書。(2)統一發票（或收據）、或國外之INVOICE(或RECEIPT)及匯兌水單。
         </t>
  </si>
  <si>
    <t>註2：委託勞務之對象應與計畫書所列相符，金額應與原始憑證（如：統一發票或收據）相符。</t>
  </si>
  <si>
    <t xml:space="preserve">註3：帳務查核時應備妥下列文件備查:1.委託勞務契約書。(2)統一發票（或收據）、或國外之INVOICE(或RECEIPT)及匯兌水單。
         </t>
  </si>
  <si>
    <t>金額單元:元</t>
  </si>
  <si>
    <t>姓名</t>
  </si>
  <si>
    <t>職稱</t>
  </si>
  <si>
    <t>出差期間</t>
  </si>
  <si>
    <t>天數</t>
  </si>
  <si>
    <t>地點</t>
  </si>
  <si>
    <t>事  由</t>
  </si>
  <si>
    <t>機票</t>
  </si>
  <si>
    <t>車資</t>
  </si>
  <si>
    <t>住宿費</t>
  </si>
  <si>
    <t>膳雜費</t>
  </si>
  <si>
    <t>其他</t>
  </si>
  <si>
    <t>1.×××</t>
  </si>
  <si>
    <t>經理</t>
  </si>
  <si>
    <t>3月14-15日</t>
  </si>
  <si>
    <t>塑膠中心</t>
  </si>
  <si>
    <t>討論勞務規格</t>
  </si>
  <si>
    <t>2.×××</t>
  </si>
  <si>
    <t>工程師</t>
  </si>
  <si>
    <t xml:space="preserve">    合   計</t>
  </si>
  <si>
    <t>註1：出差人員僅限本計畫計畫人員，且出差事由應與本專案計畫有關。</t>
  </si>
  <si>
    <t xml:space="preserve">註2：差旅費之膳雜費計算應不超過營利事業所得稅查核準則規定。 </t>
  </si>
  <si>
    <t xml:space="preserve">註3：帳務查核時應備妥下列文件備查:(1)搭乘飛機，應檢附機票票根或登機證存根及國際線航空機票購票證明單或旅行業代收轉付收據；
</t>
  </si>
  <si>
    <t xml:space="preserve">     其餘交通費，應檢附原始單據或旅行業代收轉付 收據。(2)乘坐輪船，應提供船票或輪船公司出具之證明。</t>
  </si>
  <si>
    <t xml:space="preserve">  　 (3)火車、汽車之車資，以經手人（即出差人）之證明為憑。但包租計程車應取具車行證明及經手人或出差人證明。(4)住宿費收據或發票。</t>
  </si>
  <si>
    <t xml:space="preserve">     (5)出差報銷單及公司差旅費報銷規定。(6)涉及外幣支付時應附當時之外幣匯率表。 
</t>
  </si>
  <si>
    <t>3月17-18日</t>
    <phoneticPr fontId="1" type="noConversion"/>
  </si>
  <si>
    <t>XX</t>
    <phoneticPr fontId="1" type="noConversion"/>
  </si>
  <si>
    <t xml:space="preserve">發票日期 </t>
  </si>
  <si>
    <t xml:space="preserve">發票編號 </t>
  </si>
  <si>
    <t>發票內容
(註2)</t>
  </si>
  <si>
    <t>單價</t>
  </si>
  <si>
    <t>金額
(不含營業稅)</t>
  </si>
  <si>
    <t>112.4.25</t>
    <phoneticPr fontId="1" type="noConversion"/>
  </si>
  <si>
    <t>合                                計</t>
  </si>
  <si>
    <t>註1：「對照計畫書所列項目」名稱需與計畫書所列之項目名稱一致。</t>
  </si>
  <si>
    <t>註2：「發票內容」請依發票填寫所列項目。</t>
  </si>
  <si>
    <t>註3：營業稅不得報支。</t>
  </si>
  <si>
    <t xml:space="preserve">註4：帳務查核時應備妥下列文件備查:1.應提供統一發票、收據或進口結匯單據與invoice。2.涉及外幣支付時應附當時之外幣匯率表。3、廣告樣張（樣張上應印有營利事業名稱
</t>
  </si>
  <si>
    <t>　　　、品牌名或與計畫有相關之資訊)。</t>
  </si>
  <si>
    <t>註5：贈送樣品或商品饋贈之項目上限不得逾本科目10%，單份不得逾新台幣500元。</t>
  </si>
  <si>
    <t>註6：贊助公益或體育活動具有廣告性質之各項費用應取得統一發票或合法憑證，並檢附載有活動名稱及營利事業名稱之相關廣告品。</t>
    <phoneticPr fontId="1" type="noConversion"/>
  </si>
  <si>
    <t>註7：活動臨時聘用人力費用須提供如人事費科目之查核資料。</t>
    <phoneticPr fontId="1" type="noConversion"/>
  </si>
  <si>
    <t>註8：活動臨時聘用人力費用，時薪不得低於政府公告最低時薪標準，且不得超過本經費科目10%。</t>
    <phoneticPr fontId="1" type="noConversion"/>
  </si>
  <si>
    <r>
      <t>計畫人員姓</t>
    </r>
    <r>
      <rPr>
        <b/>
        <sz val="18"/>
        <color rgb="FF000000"/>
        <rFont val="Times New Roman"/>
        <family val="1"/>
      </rPr>
      <t xml:space="preserve">  </t>
    </r>
    <r>
      <rPr>
        <b/>
        <sz val="18"/>
        <color rgb="FF000000"/>
        <rFont val="標楷體"/>
        <family val="4"/>
        <charset val="136"/>
      </rPr>
      <t>名</t>
    </r>
  </si>
  <si>
    <r>
      <t>本</t>
    </r>
    <r>
      <rPr>
        <b/>
        <sz val="18"/>
        <color rgb="FF000000"/>
        <rFont val="Times New Roman"/>
        <family val="1"/>
      </rPr>
      <t>(</t>
    </r>
    <r>
      <rPr>
        <b/>
        <sz val="18"/>
        <color rgb="FF000000"/>
        <rFont val="標楷體"/>
        <family val="4"/>
        <charset val="136"/>
      </rPr>
      <t>底</t>
    </r>
    <r>
      <rPr>
        <b/>
        <sz val="18"/>
        <color rgb="FF000000"/>
        <rFont val="Times New Roman"/>
        <family val="1"/>
      </rPr>
      <t>)</t>
    </r>
    <r>
      <rPr>
        <b/>
        <sz val="18"/>
        <color rgb="FF000000"/>
        <rFont val="標楷體"/>
        <family val="4"/>
        <charset val="136"/>
      </rPr>
      <t xml:space="preserve">薪
</t>
    </r>
    <r>
      <rPr>
        <b/>
        <sz val="18"/>
        <color rgb="FF000000"/>
        <rFont val="Times New Roman"/>
        <family val="1"/>
      </rPr>
      <t>A</t>
    </r>
  </si>
  <si>
    <r>
      <t xml:space="preserve">職務加給或
技術津貼
</t>
    </r>
    <r>
      <rPr>
        <b/>
        <sz val="18"/>
        <color rgb="FF000000"/>
        <rFont val="Times New Roman"/>
        <family val="1"/>
      </rPr>
      <t>B</t>
    </r>
  </si>
  <si>
    <r>
      <t xml:space="preserve">主管加給
</t>
    </r>
    <r>
      <rPr>
        <b/>
        <sz val="18"/>
        <color rgb="FF000000"/>
        <rFont val="Times New Roman"/>
        <family val="1"/>
      </rPr>
      <t>C</t>
    </r>
  </si>
  <si>
    <r>
      <t xml:space="preserve">月薪小計
</t>
    </r>
    <r>
      <rPr>
        <b/>
        <sz val="18"/>
        <color rgb="FF000000"/>
        <rFont val="Times New Roman"/>
        <family val="1"/>
      </rPr>
      <t>D=A+B+C</t>
    </r>
  </si>
  <si>
    <r>
      <t xml:space="preserve">投入比率
</t>
    </r>
    <r>
      <rPr>
        <b/>
        <sz val="18"/>
        <color rgb="FF000000"/>
        <rFont val="Times New Roman"/>
        <family val="1"/>
      </rPr>
      <t>(</t>
    </r>
    <r>
      <rPr>
        <b/>
        <sz val="18"/>
        <color rgb="FF000000"/>
        <rFont val="標楷體"/>
        <family val="4"/>
        <charset val="136"/>
      </rPr>
      <t>註</t>
    </r>
    <r>
      <rPr>
        <b/>
        <sz val="18"/>
        <color rgb="FF000000"/>
        <rFont val="Times New Roman"/>
        <family val="1"/>
      </rPr>
      <t>1)</t>
    </r>
    <r>
      <rPr>
        <b/>
        <sz val="18"/>
        <color rgb="FF000000"/>
        <rFont val="Times New Roman"/>
        <family val="1"/>
      </rPr>
      <t xml:space="preserve">
I</t>
    </r>
  </si>
  <si>
    <r>
      <t>可列入本計畫之薪餉</t>
    </r>
    <r>
      <rPr>
        <b/>
        <sz val="18"/>
        <color rgb="FF000000"/>
        <rFont val="Times New Roman"/>
        <family val="1"/>
      </rPr>
      <t>J=D*I</t>
    </r>
  </si>
  <si>
    <r>
      <t xml:space="preserve">本計畫加班費
</t>
    </r>
    <r>
      <rPr>
        <b/>
        <sz val="18"/>
        <color rgb="FF000000"/>
        <rFont val="Times New Roman"/>
        <family val="1"/>
      </rPr>
      <t>K</t>
    </r>
  </si>
  <si>
    <r>
      <t xml:space="preserve">應計入本計畫薪資
</t>
    </r>
    <r>
      <rPr>
        <b/>
        <sz val="18"/>
        <color rgb="FF000000"/>
        <rFont val="Times New Roman"/>
        <family val="1"/>
      </rPr>
      <t>L=J+K</t>
    </r>
  </si>
  <si>
    <r>
      <t>1.</t>
    </r>
    <r>
      <rPr>
        <sz val="18"/>
        <color rgb="FF000000"/>
        <rFont val="標楷體"/>
        <family val="4"/>
        <charset val="136"/>
      </rPr>
      <t>×××</t>
    </r>
  </si>
  <si>
    <r>
      <t>2.</t>
    </r>
    <r>
      <rPr>
        <sz val="18"/>
        <color rgb="FF000000"/>
        <rFont val="標楷體"/>
        <family val="4"/>
        <charset val="136"/>
      </rPr>
      <t>×××</t>
    </r>
  </si>
  <si>
    <r>
      <t>3.</t>
    </r>
    <r>
      <rPr>
        <sz val="18"/>
        <color rgb="FF000000"/>
        <rFont val="標楷體"/>
        <family val="4"/>
        <charset val="136"/>
      </rPr>
      <t>×××</t>
    </r>
  </si>
  <si>
    <r>
      <t>4.</t>
    </r>
    <r>
      <rPr>
        <sz val="18"/>
        <color rgb="FF000000"/>
        <rFont val="標楷體"/>
        <family val="4"/>
        <charset val="136"/>
      </rPr>
      <t>×××</t>
    </r>
  </si>
  <si>
    <r>
      <t>合</t>
    </r>
    <r>
      <rPr>
        <b/>
        <sz val="18"/>
        <color rgb="FF000000"/>
        <rFont val="Times New Roman"/>
        <family val="1"/>
      </rPr>
      <t xml:space="preserve">   </t>
    </r>
    <r>
      <rPr>
        <b/>
        <sz val="18"/>
        <color rgb="FF000000"/>
        <rFont val="標楷體"/>
        <family val="4"/>
        <charset val="136"/>
      </rPr>
      <t>計</t>
    </r>
  </si>
  <si>
    <t>註1：投入比率應與工時記錄表合計當月份一致。每月投入比率以1為上限。</t>
  </si>
  <si>
    <t xml:space="preserve">     2.銀行轉帳記錄或印領清冊</t>
  </si>
  <si>
    <t>計畫人員姓  名</t>
  </si>
  <si>
    <t>加班事由</t>
  </si>
  <si>
    <t>加班時數</t>
  </si>
  <si>
    <t>加班費計算公式</t>
  </si>
  <si>
    <t>本計畫之加班費</t>
  </si>
  <si>
    <t>計畫人員簽名</t>
  </si>
  <si>
    <t>合   計</t>
  </si>
  <si>
    <t>經費累計表(應按月編制)</t>
  </si>
  <si>
    <t>金額單位：元</t>
  </si>
  <si>
    <t>計畫預算數</t>
  </si>
  <si>
    <t xml:space="preserve">  本期支用數</t>
  </si>
  <si>
    <t xml:space="preserve"> 累計支用數</t>
  </si>
  <si>
    <t>補助款</t>
  </si>
  <si>
    <t>自籌款</t>
  </si>
  <si>
    <t>小計</t>
  </si>
  <si>
    <t>合  計</t>
  </si>
  <si>
    <t>註1:金額以元為單位。</t>
  </si>
  <si>
    <t>註2:補助款及自籌款出現#DIV/0!之欄位請填0。</t>
  </si>
  <si>
    <t>正常工作時數</t>
  </si>
  <si>
    <t>簽名欄</t>
  </si>
  <si>
    <r>
      <t>1.</t>
    </r>
    <r>
      <rPr>
        <sz val="10"/>
        <color rgb="FF000000"/>
        <rFont val="標楷體"/>
        <family val="4"/>
        <charset val="136"/>
      </rPr>
      <t>×××</t>
    </r>
  </si>
  <si>
    <r>
      <t>2.</t>
    </r>
    <r>
      <rPr>
        <sz val="10"/>
        <color rgb="FF000000"/>
        <rFont val="標楷體"/>
        <family val="4"/>
        <charset val="136"/>
      </rPr>
      <t>×××</t>
    </r>
  </si>
  <si>
    <r>
      <t>3.</t>
    </r>
    <r>
      <rPr>
        <sz val="10"/>
        <color rgb="FF000000"/>
        <rFont val="標楷體"/>
        <family val="4"/>
        <charset val="136"/>
      </rPr>
      <t>×××</t>
    </r>
  </si>
  <si>
    <r>
      <t>4.</t>
    </r>
    <r>
      <rPr>
        <sz val="10"/>
        <color rgb="FF000000"/>
        <rFont val="標楷體"/>
        <family val="4"/>
        <charset val="136"/>
      </rPr>
      <t>×××</t>
    </r>
  </si>
  <si>
    <r>
      <t>註1</t>
    </r>
    <r>
      <rPr>
        <sz val="10"/>
        <color rgb="FF000000"/>
        <rFont val="Times New Roman"/>
        <family val="1"/>
      </rPr>
      <t>.</t>
    </r>
    <r>
      <rPr>
        <sz val="10"/>
        <color rgb="FF000000"/>
        <rFont val="標楷體"/>
        <family val="4"/>
        <charset val="136"/>
      </rPr>
      <t>請假不論事由，請假時數均不得列入本計畫投入工時計算。</t>
    </r>
  </si>
  <si>
    <r>
      <t>註2</t>
    </r>
    <r>
      <rPr>
        <sz val="10"/>
        <color rgb="FF000000"/>
        <rFont val="Times New Roman"/>
        <family val="1"/>
      </rPr>
      <t>.</t>
    </r>
    <r>
      <rPr>
        <sz val="10"/>
        <color rgb="FF000000"/>
        <rFont val="標楷體"/>
        <family val="4"/>
        <charset val="136"/>
      </rPr>
      <t>公司加班如另發加班費則上表所統計之工時不含加班時數；如採補休方式則加班時數應計入，補休時則視同請假處理。</t>
    </r>
  </si>
  <si>
    <r>
      <t>註</t>
    </r>
    <r>
      <rPr>
        <sz val="10"/>
        <color rgb="FF000000"/>
        <rFont val="Times New Roman"/>
        <family val="1"/>
      </rPr>
      <t>3.</t>
    </r>
    <r>
      <rPr>
        <sz val="10"/>
        <color rgb="FF000000"/>
        <rFont val="標楷體"/>
        <family val="4"/>
        <charset val="136"/>
      </rPr>
      <t>每月投入比率最高為</t>
    </r>
    <r>
      <rPr>
        <sz val="10"/>
        <color rgb="FF000000"/>
        <rFont val="Times New Roman"/>
        <family val="1"/>
      </rPr>
      <t>1.00</t>
    </r>
    <r>
      <rPr>
        <sz val="10"/>
        <color rgb="FF000000"/>
        <rFont val="標楷體"/>
        <family val="4"/>
        <charset val="136"/>
      </rPr>
      <t>。</t>
    </r>
  </si>
  <si>
    <r>
      <t>註4</t>
    </r>
    <r>
      <rPr>
        <sz val="10"/>
        <color rgb="FFFF0000"/>
        <rFont val="Times New Roman"/>
        <family val="1"/>
      </rPr>
      <t>.</t>
    </r>
    <r>
      <rPr>
        <sz val="10"/>
        <color rgb="FFFF0000"/>
        <rFont val="標楷體"/>
        <family val="4"/>
        <charset val="136"/>
      </rPr>
      <t>請計畫人員確認工時記錄後於簽名欄位簽名</t>
    </r>
  </si>
  <si>
    <t>摘要</t>
  </si>
  <si>
    <r>
      <t>合</t>
    </r>
    <r>
      <rPr>
        <b/>
        <sz val="12"/>
        <color rgb="FF000000"/>
        <rFont val="Times New Roman"/>
        <family val="1"/>
      </rPr>
      <t xml:space="preserve">    </t>
    </r>
    <r>
      <rPr>
        <b/>
        <sz val="12"/>
        <color rgb="FF000000"/>
        <rFont val="標楷體"/>
        <family val="4"/>
        <charset val="136"/>
      </rPr>
      <t>計</t>
    </r>
  </si>
  <si>
    <r>
      <t>1.</t>
    </r>
    <r>
      <rPr>
        <sz val="12"/>
        <color rgb="FF000000"/>
        <rFont val="標楷體"/>
        <family val="4"/>
        <charset val="136"/>
      </rPr>
      <t>×××</t>
    </r>
  </si>
  <si>
    <r>
      <t>2.</t>
    </r>
    <r>
      <rPr>
        <sz val="12"/>
        <color rgb="FF000000"/>
        <rFont val="標楷體"/>
        <family val="4"/>
        <charset val="136"/>
      </rPr>
      <t>×××</t>
    </r>
  </si>
  <si>
    <r>
      <t>合</t>
    </r>
    <r>
      <rPr>
        <b/>
        <sz val="12"/>
        <color rgb="FF000000"/>
        <rFont val="Times New Roman"/>
        <family val="1"/>
      </rPr>
      <t xml:space="preserve">   </t>
    </r>
    <r>
      <rPr>
        <b/>
        <sz val="12"/>
        <color rgb="FF000000"/>
        <rFont val="標楷體"/>
        <family val="4"/>
        <charset val="136"/>
      </rPr>
      <t>計</t>
    </r>
  </si>
  <si>
    <t xml:space="preserve">註1：帳務查核時應備妥下列文件備查:1.領款收據（應書明受領事由、受領人名、地址、                </t>
  </si>
  <si>
    <t xml:space="preserve">     身份證編號，由受領人簽名 或蓋章） 2.證明支付金額之文件(ex:銀行匯款單據)
</t>
  </si>
  <si>
    <t>註2：顧問任職單位同意函。</t>
  </si>
  <si>
    <t>人事費</t>
    <phoneticPr fontId="1" type="noConversion"/>
  </si>
  <si>
    <t>市場驗證費</t>
  </si>
  <si>
    <t>SIIR計畫－計畫人員薪資計算表  (113年××月)</t>
    <phoneticPr fontId="1" type="noConversion"/>
  </si>
  <si>
    <t>SIIR計畫人員加班記錄總表  (113年××月)</t>
    <phoneticPr fontId="1" type="noConversion"/>
  </si>
  <si>
    <t>SIIR計畫工時記錄表(113年××月)</t>
    <phoneticPr fontId="1" type="noConversion"/>
  </si>
  <si>
    <t>SIIR計畫－顧問費(113年××月)</t>
    <phoneticPr fontId="1" type="noConversion"/>
  </si>
  <si>
    <t>SIIR計畫－消耗性器材及原材料費(113年××月)</t>
    <phoneticPr fontId="1" type="noConversion"/>
  </si>
  <si>
    <t>SIIR計畫－設備使用費(1)---已有設備(113年××月)</t>
    <phoneticPr fontId="1" type="noConversion"/>
  </si>
  <si>
    <t>SIIR計畫設備使用記錄表(113年××月)</t>
    <phoneticPr fontId="1" type="noConversion"/>
  </si>
  <si>
    <t>SIIR計畫設備維護費---已有設備(113年××月)</t>
    <phoneticPr fontId="1" type="noConversion"/>
  </si>
  <si>
    <t>SIIR計畫－技術或智慧財產權購買費(113年××月)</t>
    <phoneticPr fontId="1" type="noConversion"/>
  </si>
  <si>
    <t>SIIR計畫－委託研究費(113年××月)</t>
    <phoneticPr fontId="1" type="noConversion"/>
  </si>
  <si>
    <t>SIIR計畫－委託勞務費(113年××月)</t>
    <phoneticPr fontId="1" type="noConversion"/>
  </si>
  <si>
    <t>SIIR計畫－國內差旅費(113年××月)</t>
    <phoneticPr fontId="1" type="noConversion"/>
  </si>
  <si>
    <t>SIIR計畫－國外差旅費(113年××月)</t>
    <phoneticPr fontId="1" type="noConversion"/>
  </si>
  <si>
    <t>SIIR計畫－設備使用費(2)---新增設備(113年××月)</t>
    <phoneticPr fontId="1" type="noConversion"/>
  </si>
  <si>
    <t>科目</t>
    <phoneticPr fontId="1" type="noConversion"/>
  </si>
  <si>
    <t>代碼</t>
    <phoneticPr fontId="1" type="noConversion"/>
  </si>
  <si>
    <t>預算科目</t>
    <phoneticPr fontId="1" type="noConversion"/>
  </si>
  <si>
    <t>SIIR計畫－其他市場驗證費(113年××月)</t>
    <phoneticPr fontId="1" type="noConversion"/>
  </si>
  <si>
    <t>SIIR計畫－研發成果廣宣支出(113年××月)</t>
    <phoneticPr fontId="1" type="noConversion"/>
  </si>
  <si>
    <t>計畫人員</t>
    <phoneticPr fontId="1" type="noConversion"/>
  </si>
  <si>
    <t>顧問</t>
    <phoneticPr fontId="1" type="noConversion"/>
  </si>
  <si>
    <t>消耗性器材及原材料費</t>
    <phoneticPr fontId="1" type="noConversion"/>
  </si>
  <si>
    <t>研發設備使用費</t>
    <phoneticPr fontId="1" type="noConversion"/>
  </si>
  <si>
    <t>研發設備維護費</t>
    <phoneticPr fontId="1" type="noConversion"/>
  </si>
  <si>
    <t>技術移轉費</t>
    <phoneticPr fontId="1" type="noConversion"/>
  </si>
  <si>
    <t>技術或智財權購買費</t>
    <phoneticPr fontId="1" type="noConversion"/>
  </si>
  <si>
    <t>委託研究費</t>
    <phoneticPr fontId="1" type="noConversion"/>
  </si>
  <si>
    <t>委託勞務費</t>
    <phoneticPr fontId="1" type="noConversion"/>
  </si>
  <si>
    <t>差旅費</t>
    <phoneticPr fontId="1" type="noConversion"/>
  </si>
  <si>
    <t>國內差旅費</t>
    <phoneticPr fontId="1" type="noConversion"/>
  </si>
  <si>
    <t>國外差旅費</t>
    <phoneticPr fontId="1" type="noConversion"/>
  </si>
  <si>
    <t>市場驗證費</t>
    <phoneticPr fontId="1" type="noConversion"/>
  </si>
  <si>
    <t>研發成果廣宣支出</t>
    <phoneticPr fontId="1" type="noConversion"/>
  </si>
  <si>
    <t>其他市場驗證支出</t>
    <phoneticPr fontId="1" type="noConversion"/>
  </si>
  <si>
    <t>上期累計支用數</t>
    <phoneticPr fontId="1" type="noConversion"/>
  </si>
  <si>
    <t>公司名稱</t>
    <phoneticPr fontId="1" type="noConversion"/>
  </si>
  <si>
    <t>誠明股份有限公司</t>
    <phoneticPr fontId="1" type="noConversion"/>
  </si>
  <si>
    <t>註2：帳務查核時應備妥下列文件備查:</t>
    <phoneticPr fontId="1" type="noConversion"/>
  </si>
  <si>
    <t xml:space="preserve">     1.薪資清冊(內容包含：發放之薪資結構明細計算)</t>
    <phoneticPr fontId="1" type="noConversion"/>
  </si>
  <si>
    <t>金額單位:元</t>
    <phoneticPr fontId="1" type="noConversion"/>
  </si>
  <si>
    <r>
      <t>註</t>
    </r>
    <r>
      <rPr>
        <b/>
        <sz val="12"/>
        <color rgb="FFFF0000"/>
        <rFont val="Times New Roman"/>
        <family val="1"/>
      </rPr>
      <t>3</t>
    </r>
    <r>
      <rPr>
        <b/>
        <sz val="12"/>
        <color rgb="FFFF0000"/>
        <rFont val="標楷體"/>
        <family val="4"/>
        <charset val="136"/>
      </rPr>
      <t>：國外差旅費應以自籌款支應，政府補助款不得編列。</t>
    </r>
  </si>
  <si>
    <t xml:space="preserve">註4：帳務查核時應備妥下列文件備查:(1)搭乘飛機，應檢附機票票根或登機證存根及國際線航空機票購票證明單或旅行業代收轉付收據；
</t>
    <phoneticPr fontId="1" type="noConversion"/>
  </si>
  <si>
    <t/>
  </si>
  <si>
    <t>112.12.22</t>
    <phoneticPr fontId="1" type="noConversion"/>
  </si>
  <si>
    <t>112.12.25</t>
    <phoneticPr fontId="1" type="noConversion"/>
  </si>
  <si>
    <t>AC12345678</t>
    <phoneticPr fontId="1" type="noConversion"/>
  </si>
  <si>
    <t>AC13145676</t>
    <phoneticPr fontId="1" type="noConversion"/>
  </si>
  <si>
    <r>
      <rPr>
        <sz val="10"/>
        <color rgb="FF000000"/>
        <rFont val="Times New Roman"/>
        <family val="1"/>
      </rPr>
      <t>1000</t>
    </r>
    <phoneticPr fontId="1" type="noConversion"/>
  </si>
  <si>
    <t>1100</t>
    <phoneticPr fontId="1" type="noConversion"/>
  </si>
  <si>
    <t>1200</t>
    <phoneticPr fontId="1" type="noConversion"/>
  </si>
  <si>
    <r>
      <rPr>
        <sz val="10"/>
        <color rgb="FF000000"/>
        <rFont val="Times New Roman"/>
        <family val="1"/>
      </rPr>
      <t>2000</t>
    </r>
    <phoneticPr fontId="1" type="noConversion"/>
  </si>
  <si>
    <r>
      <rPr>
        <sz val="10"/>
        <color rgb="FF000000"/>
        <rFont val="Times New Roman"/>
        <family val="1"/>
      </rPr>
      <t>3000</t>
    </r>
    <phoneticPr fontId="1" type="noConversion"/>
  </si>
  <si>
    <r>
      <rPr>
        <sz val="10"/>
        <color rgb="FF000000"/>
        <rFont val="Times New Roman"/>
        <family val="1"/>
      </rPr>
      <t>4000</t>
    </r>
    <phoneticPr fontId="1" type="noConversion"/>
  </si>
  <si>
    <r>
      <rPr>
        <sz val="10"/>
        <color rgb="FF000000"/>
        <rFont val="Times New Roman"/>
        <family val="1"/>
      </rPr>
      <t>6100</t>
    </r>
    <phoneticPr fontId="1" type="noConversion"/>
  </si>
  <si>
    <r>
      <rPr>
        <sz val="10"/>
        <color rgb="FF000000"/>
        <rFont val="Times New Roman"/>
        <family val="1"/>
      </rPr>
      <t>6200</t>
    </r>
    <phoneticPr fontId="1" type="noConversion"/>
  </si>
  <si>
    <t>5100</t>
    <phoneticPr fontId="1" type="noConversion"/>
  </si>
  <si>
    <t>5200</t>
    <phoneticPr fontId="1" type="noConversion"/>
  </si>
  <si>
    <t>5300</t>
    <phoneticPr fontId="1" type="noConversion"/>
  </si>
  <si>
    <r>
      <rPr>
        <sz val="10"/>
        <color rgb="FF000000"/>
        <rFont val="Times New Roman"/>
        <family val="1"/>
      </rPr>
      <t>7200</t>
    </r>
    <phoneticPr fontId="1" type="noConversion"/>
  </si>
  <si>
    <r>
      <rPr>
        <sz val="10"/>
        <color rgb="FF000000"/>
        <rFont val="Times New Roman"/>
        <family val="1"/>
      </rPr>
      <t>7100</t>
    </r>
    <phoneticPr fontId="1" type="noConversion"/>
  </si>
  <si>
    <t>差旅費</t>
    <phoneticPr fontId="1" type="noConversion"/>
  </si>
  <si>
    <t>人事費</t>
    <phoneticPr fontId="1" type="noConversion"/>
  </si>
  <si>
    <r>
      <rPr>
        <u/>
        <sz val="10"/>
        <color theme="10"/>
        <rFont val="細明體"/>
        <family val="3"/>
        <charset val="136"/>
      </rPr>
      <t>計畫人員</t>
    </r>
    <phoneticPr fontId="1" type="noConversion"/>
  </si>
  <si>
    <r>
      <rPr>
        <u/>
        <sz val="10"/>
        <color theme="10"/>
        <rFont val="細明體"/>
        <family val="3"/>
        <charset val="136"/>
      </rPr>
      <t>顧問費</t>
    </r>
    <phoneticPr fontId="1" type="noConversion"/>
  </si>
  <si>
    <r>
      <rPr>
        <u/>
        <sz val="10"/>
        <color theme="10"/>
        <rFont val="細明體"/>
        <family val="3"/>
        <charset val="136"/>
      </rPr>
      <t>消耗性器材及原材料費</t>
    </r>
    <phoneticPr fontId="1" type="noConversion"/>
  </si>
  <si>
    <r>
      <rPr>
        <u/>
        <sz val="10"/>
        <color theme="10"/>
        <rFont val="細明體"/>
        <family val="3"/>
        <charset val="136"/>
      </rPr>
      <t>工時記錄表</t>
    </r>
    <phoneticPr fontId="1" type="noConversion"/>
  </si>
  <si>
    <r>
      <rPr>
        <u/>
        <sz val="10"/>
        <color theme="10"/>
        <rFont val="細明體"/>
        <family val="3"/>
        <charset val="136"/>
      </rPr>
      <t>加班記錄</t>
    </r>
    <phoneticPr fontId="1" type="noConversion"/>
  </si>
  <si>
    <r>
      <rPr>
        <u/>
        <sz val="10"/>
        <color theme="10"/>
        <rFont val="細明體"/>
        <family val="3"/>
        <charset val="136"/>
      </rPr>
      <t>設備使用費</t>
    </r>
    <phoneticPr fontId="1" type="noConversion"/>
  </si>
  <si>
    <r>
      <rPr>
        <u/>
        <sz val="10"/>
        <color theme="10"/>
        <rFont val="細明體"/>
        <family val="3"/>
        <charset val="136"/>
      </rPr>
      <t>設備維護費</t>
    </r>
    <phoneticPr fontId="1" type="noConversion"/>
  </si>
  <si>
    <t>5000</t>
    <phoneticPr fontId="1" type="noConversion"/>
  </si>
  <si>
    <t>6000</t>
    <phoneticPr fontId="1" type="noConversion"/>
  </si>
  <si>
    <r>
      <rPr>
        <u/>
        <sz val="10"/>
        <color theme="10"/>
        <rFont val="細明體"/>
        <family val="3"/>
        <charset val="136"/>
      </rPr>
      <t>設備使用記錄表</t>
    </r>
    <phoneticPr fontId="1" type="noConversion"/>
  </si>
  <si>
    <r>
      <rPr>
        <u/>
        <sz val="10"/>
        <color theme="10"/>
        <rFont val="細明體"/>
        <family val="3"/>
        <charset val="136"/>
      </rPr>
      <t>技術或智財權購買費</t>
    </r>
    <phoneticPr fontId="1" type="noConversion"/>
  </si>
  <si>
    <r>
      <rPr>
        <u/>
        <sz val="10"/>
        <color theme="10"/>
        <rFont val="細明體"/>
        <family val="3"/>
        <charset val="136"/>
      </rPr>
      <t>委託研究費</t>
    </r>
  </si>
  <si>
    <r>
      <rPr>
        <u/>
        <sz val="10"/>
        <color theme="10"/>
        <rFont val="細明體"/>
        <family val="3"/>
        <charset val="136"/>
      </rPr>
      <t>委託勞務費</t>
    </r>
  </si>
  <si>
    <r>
      <rPr>
        <u/>
        <sz val="10"/>
        <color theme="10"/>
        <rFont val="細明體"/>
        <family val="3"/>
        <charset val="136"/>
      </rPr>
      <t>國內差旅費</t>
    </r>
  </si>
  <si>
    <r>
      <rPr>
        <u/>
        <sz val="10"/>
        <color theme="10"/>
        <rFont val="細明體"/>
        <family val="3"/>
        <charset val="136"/>
      </rPr>
      <t>國外差旅費</t>
    </r>
  </si>
  <si>
    <t>˙7000</t>
    <phoneticPr fontId="1" type="noConversion"/>
  </si>
  <si>
    <r>
      <rPr>
        <u/>
        <sz val="10"/>
        <color theme="10"/>
        <rFont val="細明體"/>
        <family val="3"/>
        <charset val="136"/>
      </rPr>
      <t>研發成果廣宣支出</t>
    </r>
    <phoneticPr fontId="1" type="noConversion"/>
  </si>
  <si>
    <r>
      <rPr>
        <u/>
        <sz val="10"/>
        <color theme="10"/>
        <rFont val="細明體"/>
        <family val="3"/>
        <charset val="136"/>
      </rPr>
      <t>其他市場驗證支出</t>
    </r>
    <phoneticPr fontId="1" type="noConversion"/>
  </si>
  <si>
    <t>計畫期間</t>
    <phoneticPr fontId="1" type="noConversion"/>
  </si>
  <si>
    <t>起</t>
    <phoneticPr fontId="1" type="noConversion"/>
  </si>
  <si>
    <t>迄</t>
    <phoneticPr fontId="1" type="noConversion"/>
  </si>
  <si>
    <t>0000</t>
    <phoneticPr fontId="1" type="noConversion"/>
  </si>
  <si>
    <r>
      <rPr>
        <u/>
        <sz val="10"/>
        <color theme="10"/>
        <rFont val="細明體"/>
        <family val="3"/>
        <charset val="136"/>
      </rPr>
      <t>經費累計表</t>
    </r>
    <r>
      <rPr>
        <u/>
        <sz val="10"/>
        <color theme="10"/>
        <rFont val="Times New Roman"/>
        <family val="1"/>
      </rPr>
      <t>(</t>
    </r>
    <r>
      <rPr>
        <u/>
        <sz val="10"/>
        <color theme="10"/>
        <rFont val="細明體"/>
        <family val="3"/>
        <charset val="136"/>
      </rPr>
      <t>按月編製</t>
    </r>
    <r>
      <rPr>
        <u/>
        <sz val="10"/>
        <color theme="10"/>
        <rFont val="Times New Roman"/>
        <family val="1"/>
      </rPr>
      <t>)</t>
    </r>
  </si>
  <si>
    <t>公司負責人</t>
    <phoneticPr fontId="1" type="noConversion"/>
  </si>
  <si>
    <t>計畫主持人</t>
    <phoneticPr fontId="1" type="noConversion"/>
  </si>
  <si>
    <t>主辦會計</t>
    <phoneticPr fontId="1" type="noConversion"/>
  </si>
  <si>
    <t>填表人</t>
    <phoneticPr fontId="1" type="noConversion"/>
  </si>
  <si>
    <t>張三</t>
    <phoneticPr fontId="1" type="noConversion"/>
  </si>
  <si>
    <t>李四</t>
    <phoneticPr fontId="1" type="noConversion"/>
  </si>
  <si>
    <t>王五</t>
    <phoneticPr fontId="1" type="noConversion"/>
  </si>
  <si>
    <t>會計項目</t>
    <phoneticPr fontId="1" type="noConversion"/>
  </si>
  <si>
    <t>附表</t>
    <phoneticPr fontId="1" type="noConversion"/>
  </si>
  <si>
    <t>主辦會計：李四</t>
    <phoneticPr fontId="1" type="noConversion"/>
  </si>
  <si>
    <t>計畫主持人：張三</t>
    <phoneticPr fontId="1" type="noConversion"/>
  </si>
  <si>
    <t>註5：帳務查核時應備妥下列文件備查:1.應提供統一發票、收據或進口結匯單據與invoice。2.涉及外幣支付時應附當時之外幣匯率表。</t>
    <phoneticPr fontId="1" type="noConversion"/>
  </si>
  <si>
    <t xml:space="preserve">註4：研發計畫研發成果廣告宣傳支出，須以自籌款支應，政府補助款不得編列。 
</t>
    <phoneticPr fontId="1" type="noConversion"/>
  </si>
  <si>
    <t>註3:請填寫綠色填滿之欄位。</t>
    <phoneticPr fontId="1" type="noConversion"/>
  </si>
  <si>
    <t>113.7.1</t>
    <phoneticPr fontId="1" type="noConversion"/>
  </si>
  <si>
    <t>114.4.30</t>
    <phoneticPr fontId="1" type="noConversion"/>
  </si>
  <si>
    <t>中華民國113年07月01日至113年7月31日</t>
    <phoneticPr fontId="1" type="noConversion"/>
  </si>
  <si>
    <r>
      <t>(</t>
    </r>
    <r>
      <rPr>
        <sz val="10"/>
        <color rgb="FF000000"/>
        <rFont val="細明體"/>
        <family val="3"/>
        <charset val="136"/>
      </rPr>
      <t>請填公司全名</t>
    </r>
    <r>
      <rPr>
        <sz val="10"/>
        <color rgb="FF000000"/>
        <rFont val="Times New Roman"/>
        <family val="3"/>
      </rPr>
      <t>)</t>
    </r>
    <phoneticPr fontId="1" type="noConversion"/>
  </si>
  <si>
    <r>
      <t>(</t>
    </r>
    <r>
      <rPr>
        <sz val="10"/>
        <color rgb="FF000000"/>
        <rFont val="細明體"/>
        <family val="3"/>
        <charset val="136"/>
      </rPr>
      <t>請依計畫書上所填人員填寫)</t>
    </r>
    <phoneticPr fontId="1" type="noConversion"/>
  </si>
  <si>
    <t>合作單位名稱(全名)</t>
    <phoneticPr fontId="1" type="noConversion"/>
  </si>
  <si>
    <t>轉帳或匯款日期</t>
    <phoneticPr fontId="1" type="noConversion"/>
  </si>
  <si>
    <t>金額單位：元</t>
    <phoneticPr fontId="1" type="noConversion"/>
  </si>
  <si>
    <t>技術移轉項目</t>
    <phoneticPr fontId="1" type="noConversion"/>
  </si>
  <si>
    <t>委託研究項目</t>
    <phoneticPr fontId="1" type="noConversion"/>
  </si>
  <si>
    <t>委託勞務項目</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</si>
</sst>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76" formatCode="&quot; &quot;#,##0&quot; &quot;;&quot;-&quot;#,##0&quot; &quot;;&quot; - &quot;;&quot; &quot;@&quot; &quot;"/>
    <numFmt numFmtId="177" formatCode="0.00&quot; &quot;;[Red]&quot;(&quot;0.00&quot;)&quot;"/>
    <numFmt numFmtId="178" formatCode="0.0%"/>
    <numFmt numFmtId="179" formatCode="&quot; &quot;#,##0.00&quot; &quot;;&quot; (&quot;#,##0.00&quot;)&quot;;&quot; -&quot;00&quot; &quot;;&quot; &quot;@&quot; &quot;"/>
    <numFmt numFmtId="180" formatCode="&quot; &quot;#,##0&quot; &quot;;&quot; (&quot;#,##0&quot;)&quot;;&quot; - &quot;;&quot; &quot;@&quot; &quot;"/>
    <numFmt numFmtId="181" formatCode="#,##0;[Red]&quot;-&quot;#,##0"/>
    <numFmt numFmtId="182" formatCode="#,##0&quot; &quot;"/>
    <numFmt numFmtId="183" formatCode="&quot; &quot;#,##0.00&quot; &quot;;&quot;-&quot;#,##0.00&quot; &quot;;&quot; - &quot;;&quot; &quot;@&quot; &quot;"/>
    <numFmt numFmtId="184" formatCode="_-* #,##0_-;\-* #,##0_-;_-* &quot;-&quot;??_-;_-@_-"/>
  </numFmts>
  <fonts count="47" x14ac:knownFonts="1">
    <font>
      <sz val="10"/>
      <color rgb="FF000000"/>
      <name val="Times New Roman"/>
      <charset val="204"/>
    </font>
    <font>
      <sz val="9"/>
      <name val="細明體"/>
      <family val="3"/>
      <charset val="136"/>
    </font>
    <font>
      <sz val="12"/>
      <color rgb="FF000000"/>
      <name val="Times New Roman"/>
      <family val="1"/>
    </font>
    <font>
      <b/>
      <sz val="14"/>
      <color rgb="FF000000"/>
      <name val="標楷體"/>
      <family val="4"/>
      <charset val="136"/>
    </font>
    <font>
      <b/>
      <sz val="16"/>
      <color rgb="FF000000"/>
      <name val="標楷體"/>
      <family val="4"/>
      <charset val="136"/>
    </font>
    <font>
      <sz val="12"/>
      <color rgb="FF000000"/>
      <name val="標楷體"/>
      <family val="4"/>
      <charset val="136"/>
    </font>
    <font>
      <b/>
      <sz val="10"/>
      <color rgb="FF000000"/>
      <name val="標楷體"/>
      <family val="4"/>
      <charset val="136"/>
    </font>
    <font>
      <b/>
      <sz val="10"/>
      <color rgb="FF000000"/>
      <name val="Times New Roman"/>
      <family val="1"/>
    </font>
    <font>
      <b/>
      <sz val="9"/>
      <color rgb="FF000000"/>
      <name val="標楷體"/>
      <family val="4"/>
      <charset val="136"/>
    </font>
    <font>
      <b/>
      <sz val="9"/>
      <color rgb="FF000000"/>
      <name val="Times New Roman"/>
      <family val="1"/>
    </font>
    <font>
      <b/>
      <sz val="12"/>
      <color rgb="FF000000"/>
      <name val="Times New Roman"/>
      <family val="1"/>
    </font>
    <font>
      <b/>
      <sz val="12"/>
      <color rgb="FF000000"/>
      <name val="標楷體"/>
      <family val="4"/>
      <charset val="136"/>
    </font>
    <font>
      <sz val="10"/>
      <color rgb="FF000000"/>
      <name val="標楷體"/>
      <family val="4"/>
      <charset val="136"/>
    </font>
    <font>
      <sz val="10"/>
      <color rgb="FF000000"/>
      <name val="Times New Roman"/>
      <family val="1"/>
    </font>
    <font>
      <sz val="10"/>
      <color rgb="FF000000"/>
      <name val="MS Sans Serif"/>
      <family val="2"/>
    </font>
    <font>
      <sz val="13"/>
      <color rgb="FF000000"/>
      <name val="標楷體"/>
      <family val="4"/>
      <charset val="136"/>
    </font>
    <font>
      <b/>
      <sz val="12"/>
      <color indexed="81"/>
      <name val="細明體"/>
      <family val="3"/>
      <charset val="136"/>
    </font>
    <font>
      <sz val="12"/>
      <color indexed="81"/>
      <name val="細明體"/>
      <family val="3"/>
      <charset val="136"/>
    </font>
    <font>
      <b/>
      <sz val="12"/>
      <color indexed="81"/>
      <name val="Tahoma"/>
      <family val="2"/>
    </font>
    <font>
      <sz val="12"/>
      <color indexed="81"/>
      <name val="Tahoma"/>
      <family val="2"/>
    </font>
    <font>
      <sz val="10"/>
      <color rgb="FFFF0000"/>
      <name val="標楷體"/>
      <family val="4"/>
      <charset val="136"/>
    </font>
    <font>
      <b/>
      <sz val="12"/>
      <color rgb="FF0000FF"/>
      <name val="標楷體"/>
      <family val="4"/>
      <charset val="136"/>
    </font>
    <font>
      <b/>
      <sz val="18"/>
      <color rgb="FF000000"/>
      <name val="標楷體"/>
      <family val="4"/>
      <charset val="136"/>
    </font>
    <font>
      <sz val="18"/>
      <color rgb="FF000000"/>
      <name val="Times New Roman"/>
      <family val="1"/>
    </font>
    <font>
      <sz val="18"/>
      <color rgb="FF000000"/>
      <name val="標楷體"/>
      <family val="4"/>
      <charset val="136"/>
    </font>
    <font>
      <b/>
      <sz val="18"/>
      <color rgb="FF000000"/>
      <name val="Times New Roman"/>
      <family val="1"/>
    </font>
    <font>
      <sz val="16"/>
      <color rgb="FF000000"/>
      <name val="標楷體"/>
      <family val="4"/>
      <charset val="136"/>
    </font>
    <font>
      <sz val="18"/>
      <color rgb="FFFF0000"/>
      <name val="標楷體"/>
      <family val="4"/>
      <charset val="136"/>
    </font>
    <font>
      <sz val="14"/>
      <color rgb="FF000000"/>
      <name val="標楷體"/>
      <family val="4"/>
      <charset val="136"/>
    </font>
    <font>
      <b/>
      <sz val="9"/>
      <color indexed="81"/>
      <name val="細明體"/>
      <family val="3"/>
      <charset val="136"/>
    </font>
    <font>
      <b/>
      <sz val="9"/>
      <color indexed="81"/>
      <name val="Tahoma"/>
      <family val="2"/>
    </font>
    <font>
      <sz val="9"/>
      <color indexed="81"/>
      <name val="Tahoma"/>
      <family val="2"/>
    </font>
    <font>
      <sz val="9"/>
      <color indexed="81"/>
      <name val="細明體"/>
      <family val="3"/>
      <charset val="136"/>
    </font>
    <font>
      <sz val="8"/>
      <color rgb="FF000000"/>
      <name val="標楷體"/>
      <family val="4"/>
      <charset val="136"/>
    </font>
    <font>
      <sz val="8"/>
      <color rgb="FF000000"/>
      <name val="Times New Roman"/>
      <family val="1"/>
    </font>
    <font>
      <sz val="10"/>
      <color rgb="FFFF0000"/>
      <name val="Times New Roman"/>
      <family val="1"/>
    </font>
    <font>
      <sz val="13"/>
      <color rgb="FF000000"/>
      <name val="Times New Roman"/>
      <family val="1"/>
    </font>
    <font>
      <b/>
      <sz val="12"/>
      <color rgb="FF000000"/>
      <name val="細明體"/>
      <family val="3"/>
      <charset val="136"/>
    </font>
    <font>
      <b/>
      <sz val="12"/>
      <color rgb="FFFF0000"/>
      <name val="標楷體"/>
      <family val="4"/>
      <charset val="136"/>
    </font>
    <font>
      <sz val="10"/>
      <color rgb="FF000000"/>
      <name val="細明體"/>
      <family val="3"/>
      <charset val="136"/>
    </font>
    <font>
      <b/>
      <sz val="11"/>
      <color rgb="FF000000"/>
      <name val="標楷體"/>
      <family val="4"/>
      <charset val="136"/>
    </font>
    <font>
      <b/>
      <sz val="12"/>
      <color rgb="FFFF0000"/>
      <name val="Times New Roman"/>
      <family val="1"/>
    </font>
    <font>
      <u/>
      <sz val="10"/>
      <color theme="10"/>
      <name val="Times New Roman"/>
      <family val="1"/>
    </font>
    <font>
      <u/>
      <sz val="10"/>
      <color theme="10"/>
      <name val="細明體"/>
      <family val="3"/>
      <charset val="136"/>
    </font>
    <font>
      <b/>
      <sz val="10"/>
      <color rgb="FF000000"/>
      <name val="細明體"/>
      <family val="3"/>
      <charset val="136"/>
    </font>
    <font>
      <sz val="10"/>
      <color rgb="FF000000"/>
      <name val="Times New Roman"/>
      <family val="3"/>
    </font>
    <font>
      <sz val="10"/>
      <color rgb="FF000000"/>
      <name val="Times New Roman"/>
      <family val="1"/>
    </font>
  </fonts>
  <fills count="10">
    <fill>
      <patternFill patternType="none"/>
    </fill>
    <fill>
      <patternFill patternType="gray125"/>
    </fill>
    <fill>
      <patternFill patternType="solid">
        <fgColor rgb="FFCCFFCC"/>
        <bgColor indexed="64"/>
      </patternFill>
    </fill>
    <fill>
      <patternFill patternType="solid">
        <fgColor rgb="FFCCFFCC"/>
        <bgColor rgb="FFCCFFCC"/>
      </patternFill>
    </fill>
    <fill>
      <patternFill patternType="solid">
        <fgColor theme="8" tint="0.59999389629810485"/>
        <bgColor indexed="64"/>
      </patternFill>
    </fill>
    <fill>
      <patternFill patternType="solid">
        <fgColor theme="0" tint="-0.34998626667073579"/>
        <bgColor rgb="FFCCFFCC"/>
      </patternFill>
    </fill>
    <fill>
      <patternFill patternType="solid">
        <fgColor theme="0" tint="-0.249977111117893"/>
        <bgColor indexed="64"/>
      </patternFill>
    </fill>
    <fill>
      <patternFill patternType="solid">
        <fgColor theme="0" tint="-0.249977111117893"/>
        <bgColor rgb="FFCCFFCC"/>
      </patternFill>
    </fill>
    <fill>
      <patternFill patternType="solid">
        <fgColor rgb="FFCCFF99"/>
        <bgColor indexed="64"/>
      </patternFill>
    </fill>
    <fill>
      <patternFill patternType="solid">
        <fgColor theme="9" tint="0.59999389629810485"/>
        <bgColor indexed="64"/>
      </patternFill>
    </fill>
  </fills>
  <borders count="5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top/>
      <bottom style="medium">
        <color rgb="FF000000"/>
      </bottom>
      <diagonal/>
    </border>
    <border>
      <left style="thin">
        <color rgb="FF000000"/>
      </left>
      <right style="medium">
        <color rgb="FF000000"/>
      </right>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top/>
      <bottom style="thin">
        <color rgb="FF000000"/>
      </bottom>
      <diagonal/>
    </border>
    <border>
      <left style="thin">
        <color rgb="FF000000"/>
      </left>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bottom style="medium">
        <color rgb="FF000000"/>
      </bottom>
      <diagonal/>
    </border>
    <border>
      <left/>
      <right/>
      <top/>
      <bottom style="thin">
        <color rgb="FF000000"/>
      </bottom>
      <diagonal/>
    </border>
    <border>
      <left style="thin">
        <color rgb="FF000000"/>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style="thin">
        <color rgb="FF000000"/>
      </left>
      <right/>
      <top style="thin">
        <color rgb="FF000000"/>
      </top>
      <bottom style="medium">
        <color rgb="FF000000"/>
      </bottom>
      <diagonal/>
    </border>
    <border>
      <left/>
      <right/>
      <top style="medium">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style="thin">
        <color rgb="FF000000"/>
      </left>
      <right style="medium">
        <color rgb="FF000000"/>
      </right>
      <top style="medium">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rgb="FF000000"/>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9">
    <xf numFmtId="0" fontId="0" fillId="0" borderId="0"/>
    <xf numFmtId="0" fontId="2" fillId="0" borderId="0"/>
    <xf numFmtId="0" fontId="14" fillId="0" borderId="0" applyNumberFormat="0" applyBorder="0" applyProtection="0"/>
    <xf numFmtId="0" fontId="2" fillId="0" borderId="0" applyNumberFormat="0" applyFont="0" applyBorder="0" applyProtection="0"/>
    <xf numFmtId="179" fontId="2" fillId="0" borderId="0" applyFont="0" applyFill="0" applyBorder="0" applyAlignment="0" applyProtection="0"/>
    <xf numFmtId="180" fontId="2" fillId="0" borderId="0" applyFont="0" applyFill="0" applyBorder="0" applyAlignment="0" applyProtection="0"/>
    <xf numFmtId="0" fontId="14" fillId="0" borderId="0" applyNumberFormat="0" applyBorder="0" applyProtection="0"/>
    <xf numFmtId="0" fontId="42" fillId="0" borderId="0" applyNumberFormat="0" applyFill="0" applyBorder="0" applyAlignment="0" applyProtection="0"/>
    <xf numFmtId="43" fontId="46" fillId="0" borderId="0" applyFont="0" applyFill="0" applyBorder="0" applyAlignment="0" applyProtection="0">
      <alignment vertical="center"/>
    </xf>
  </cellStyleXfs>
  <cellXfs count="406">
    <xf numFmtId="0" fontId="0" fillId="0" borderId="0" xfId="0" applyAlignment="1">
      <alignment horizontal="left" vertical="top"/>
    </xf>
    <xf numFmtId="0" fontId="2" fillId="0" borderId="0" xfId="1" applyProtection="1">
      <protection locked="0"/>
    </xf>
    <xf numFmtId="0" fontId="4" fillId="2" borderId="0" xfId="1" applyFont="1" applyFill="1" applyAlignment="1" applyProtection="1">
      <alignment horizontal="center"/>
      <protection locked="0"/>
    </xf>
    <xf numFmtId="0" fontId="2" fillId="0" borderId="5" xfId="1" applyBorder="1"/>
    <xf numFmtId="0" fontId="5" fillId="0" borderId="5" xfId="1" applyFont="1" applyBorder="1" applyAlignment="1">
      <alignment horizontal="right"/>
    </xf>
    <xf numFmtId="0" fontId="6" fillId="0" borderId="6" xfId="1" applyFont="1" applyBorder="1" applyAlignment="1">
      <alignment vertical="center"/>
    </xf>
    <xf numFmtId="0" fontId="6" fillId="2" borderId="7" xfId="1" applyFont="1" applyFill="1" applyBorder="1" applyAlignment="1">
      <alignment vertical="center"/>
    </xf>
    <xf numFmtId="0" fontId="6" fillId="0" borderId="7" xfId="1" applyFont="1" applyBorder="1" applyAlignment="1">
      <alignment vertical="center"/>
    </xf>
    <xf numFmtId="0" fontId="6" fillId="2" borderId="5" xfId="1" applyFont="1" applyFill="1" applyBorder="1" applyAlignment="1">
      <alignment vertical="center"/>
    </xf>
    <xf numFmtId="0" fontId="6" fillId="2" borderId="8" xfId="1" applyFont="1" applyFill="1" applyBorder="1" applyAlignment="1">
      <alignment horizontal="right" vertical="center"/>
    </xf>
    <xf numFmtId="0" fontId="6" fillId="0" borderId="0" xfId="1" applyFont="1" applyAlignment="1" applyProtection="1">
      <alignment vertical="center"/>
      <protection locked="0"/>
    </xf>
    <xf numFmtId="0" fontId="6" fillId="0" borderId="9" xfId="1" applyFont="1" applyBorder="1" applyAlignment="1">
      <alignment horizontal="center" vertical="center"/>
    </xf>
    <xf numFmtId="0" fontId="6" fillId="0" borderId="9" xfId="1" applyFont="1" applyBorder="1" applyAlignment="1">
      <alignment horizontal="center" vertical="center" wrapText="1"/>
    </xf>
    <xf numFmtId="0" fontId="8" fillId="0" borderId="9" xfId="1" applyFont="1" applyBorder="1" applyAlignment="1">
      <alignment horizontal="center" vertical="center" wrapText="1"/>
    </xf>
    <xf numFmtId="0" fontId="6" fillId="0" borderId="10" xfId="1" applyFont="1" applyBorder="1" applyAlignment="1">
      <alignment horizontal="center" vertical="center" wrapText="1"/>
    </xf>
    <xf numFmtId="0" fontId="10" fillId="0" borderId="0" xfId="1" applyFont="1" applyProtection="1">
      <protection locked="0"/>
    </xf>
    <xf numFmtId="0" fontId="2" fillId="0" borderId="11" xfId="1" applyBorder="1"/>
    <xf numFmtId="0" fontId="2" fillId="0" borderId="12" xfId="1" applyBorder="1"/>
    <xf numFmtId="0" fontId="2" fillId="0" borderId="13" xfId="1" applyBorder="1"/>
    <xf numFmtId="0" fontId="2" fillId="3" borderId="14" xfId="1" applyFill="1" applyBorder="1" applyAlignment="1" applyProtection="1">
      <alignment horizontal="left"/>
      <protection locked="0"/>
    </xf>
    <xf numFmtId="0" fontId="5" fillId="3" borderId="2" xfId="1" applyFont="1" applyFill="1" applyBorder="1" applyProtection="1">
      <protection locked="0"/>
    </xf>
    <xf numFmtId="0" fontId="2" fillId="3" borderId="2" xfId="1" applyFill="1" applyBorder="1" applyAlignment="1" applyProtection="1">
      <alignment horizontal="center"/>
      <protection locked="0"/>
    </xf>
    <xf numFmtId="176" fontId="2" fillId="3" borderId="2" xfId="1" applyNumberFormat="1" applyFill="1" applyBorder="1" applyProtection="1">
      <protection locked="0"/>
    </xf>
    <xf numFmtId="0" fontId="2" fillId="3" borderId="2" xfId="1" applyFill="1" applyBorder="1" applyProtection="1">
      <protection locked="0"/>
    </xf>
    <xf numFmtId="176" fontId="2" fillId="0" borderId="2" xfId="1" applyNumberFormat="1" applyBorder="1" applyProtection="1">
      <protection locked="0"/>
    </xf>
    <xf numFmtId="2" fontId="2" fillId="0" borderId="2" xfId="1" applyNumberFormat="1" applyBorder="1" applyProtection="1">
      <protection locked="0"/>
    </xf>
    <xf numFmtId="176" fontId="2" fillId="0" borderId="15" xfId="1" applyNumberFormat="1" applyBorder="1" applyProtection="1">
      <protection locked="0"/>
    </xf>
    <xf numFmtId="0" fontId="5" fillId="3" borderId="1" xfId="1" applyFont="1" applyFill="1" applyBorder="1" applyProtection="1">
      <protection locked="0"/>
    </xf>
    <xf numFmtId="0" fontId="2" fillId="3" borderId="1" xfId="1" applyFill="1" applyBorder="1" applyAlignment="1" applyProtection="1">
      <alignment horizontal="center"/>
      <protection locked="0"/>
    </xf>
    <xf numFmtId="176" fontId="2" fillId="3" borderId="1" xfId="1" applyNumberFormat="1" applyFill="1" applyBorder="1" applyProtection="1">
      <protection locked="0"/>
    </xf>
    <xf numFmtId="0" fontId="2" fillId="3" borderId="1" xfId="1" applyFill="1" applyBorder="1" applyProtection="1">
      <protection locked="0"/>
    </xf>
    <xf numFmtId="0" fontId="11" fillId="0" borderId="16" xfId="1" applyFont="1" applyBorder="1" applyAlignment="1">
      <alignment horizontal="left"/>
    </xf>
    <xf numFmtId="0" fontId="2" fillId="0" borderId="17" xfId="1" applyBorder="1" applyAlignment="1" applyProtection="1">
      <alignment horizontal="left"/>
      <protection locked="0"/>
    </xf>
    <xf numFmtId="176" fontId="2" fillId="0" borderId="17" xfId="1" applyNumberFormat="1" applyBorder="1" applyProtection="1">
      <protection locked="0"/>
    </xf>
    <xf numFmtId="2" fontId="2" fillId="0" borderId="17" xfId="1" applyNumberFormat="1" applyBorder="1" applyProtection="1">
      <protection locked="0"/>
    </xf>
    <xf numFmtId="176" fontId="2" fillId="0" borderId="18" xfId="1" applyNumberFormat="1" applyBorder="1" applyProtection="1">
      <protection locked="0"/>
    </xf>
    <xf numFmtId="0" fontId="2" fillId="0" borderId="0" xfId="1" applyAlignment="1" applyProtection="1">
      <alignment horizontal="left"/>
      <protection locked="0"/>
    </xf>
    <xf numFmtId="176" fontId="2" fillId="0" borderId="0" xfId="1" applyNumberFormat="1" applyProtection="1">
      <protection locked="0"/>
    </xf>
    <xf numFmtId="2" fontId="2" fillId="0" borderId="0" xfId="1" applyNumberFormat="1" applyProtection="1">
      <protection locked="0"/>
    </xf>
    <xf numFmtId="177" fontId="2" fillId="0" borderId="12" xfId="1" applyNumberFormat="1" applyBorder="1"/>
    <xf numFmtId="177" fontId="2" fillId="0" borderId="2" xfId="1" applyNumberFormat="1" applyBorder="1" applyProtection="1">
      <protection locked="0"/>
    </xf>
    <xf numFmtId="177" fontId="2" fillId="0" borderId="17" xfId="1" applyNumberFormat="1" applyBorder="1" applyProtection="1">
      <protection locked="0"/>
    </xf>
    <xf numFmtId="176" fontId="2" fillId="0" borderId="0" xfId="1" applyNumberFormat="1" applyAlignment="1" applyProtection="1">
      <alignment horizontal="center"/>
      <protection locked="0"/>
    </xf>
    <xf numFmtId="177" fontId="2" fillId="0" borderId="0" xfId="1" applyNumberFormat="1" applyProtection="1">
      <protection locked="0"/>
    </xf>
    <xf numFmtId="0" fontId="12" fillId="0" borderId="0" xfId="1" applyFont="1" applyProtection="1">
      <protection locked="0"/>
    </xf>
    <xf numFmtId="0" fontId="12" fillId="0" borderId="0" xfId="1" applyFont="1" applyAlignment="1" applyProtection="1">
      <alignment horizontal="left"/>
      <protection locked="0"/>
    </xf>
    <xf numFmtId="0" fontId="13" fillId="0" borderId="0" xfId="1" applyFont="1" applyProtection="1">
      <protection locked="0"/>
    </xf>
    <xf numFmtId="0" fontId="15" fillId="0" borderId="0" xfId="2" applyFont="1" applyAlignment="1" applyProtection="1">
      <alignment horizontal="right"/>
      <protection locked="0"/>
    </xf>
    <xf numFmtId="0" fontId="15" fillId="0" borderId="0" xfId="3" applyFont="1" applyProtection="1">
      <protection locked="0"/>
    </xf>
    <xf numFmtId="0" fontId="15" fillId="0" borderId="0" xfId="2" applyFont="1" applyProtection="1">
      <protection locked="0"/>
    </xf>
    <xf numFmtId="178" fontId="15" fillId="0" borderId="0" xfId="2" applyNumberFormat="1" applyFont="1" applyProtection="1">
      <protection locked="0"/>
    </xf>
    <xf numFmtId="0" fontId="11" fillId="0" borderId="21" xfId="1" applyFont="1" applyBorder="1" applyAlignment="1">
      <alignment horizontal="center" vertical="center"/>
    </xf>
    <xf numFmtId="0" fontId="11" fillId="0" borderId="9" xfId="1" applyFont="1" applyBorder="1" applyAlignment="1">
      <alignment horizontal="center" vertical="center"/>
    </xf>
    <xf numFmtId="0" fontId="11" fillId="0" borderId="9" xfId="1" applyFont="1" applyBorder="1" applyAlignment="1">
      <alignment horizontal="center" vertical="center" wrapText="1"/>
    </xf>
    <xf numFmtId="0" fontId="11" fillId="0" borderId="10" xfId="1" applyFont="1" applyBorder="1" applyAlignment="1">
      <alignment horizontal="center" vertical="center" wrapText="1"/>
    </xf>
    <xf numFmtId="0" fontId="10" fillId="0" borderId="0" xfId="1" applyFont="1" applyAlignment="1" applyProtection="1">
      <alignment vertical="center"/>
      <protection locked="0"/>
    </xf>
    <xf numFmtId="0" fontId="10" fillId="0" borderId="22" xfId="1" applyFont="1" applyBorder="1" applyAlignment="1" applyProtection="1">
      <alignment horizontal="left"/>
      <protection locked="0"/>
    </xf>
    <xf numFmtId="0" fontId="2" fillId="0" borderId="23" xfId="1" applyBorder="1" applyProtection="1">
      <protection locked="0"/>
    </xf>
    <xf numFmtId="0" fontId="5" fillId="0" borderId="23" xfId="1" applyFont="1" applyBorder="1" applyProtection="1">
      <protection locked="0"/>
    </xf>
    <xf numFmtId="0" fontId="2" fillId="0" borderId="23" xfId="1" applyBorder="1" applyAlignment="1" applyProtection="1">
      <alignment horizontal="center"/>
      <protection locked="0"/>
    </xf>
    <xf numFmtId="0" fontId="2" fillId="0" borderId="24" xfId="1" applyBorder="1" applyProtection="1">
      <protection locked="0"/>
    </xf>
    <xf numFmtId="0" fontId="2" fillId="2" borderId="22" xfId="1" applyFill="1" applyBorder="1" applyAlignment="1" applyProtection="1">
      <alignment horizontal="right"/>
      <protection locked="0"/>
    </xf>
    <xf numFmtId="0" fontId="2" fillId="2" borderId="23" xfId="1" applyFill="1" applyBorder="1" applyProtection="1">
      <protection locked="0"/>
    </xf>
    <xf numFmtId="0" fontId="5" fillId="2" borderId="23" xfId="1" applyFont="1" applyFill="1" applyBorder="1" applyAlignment="1" applyProtection="1">
      <alignment horizontal="center"/>
      <protection locked="0"/>
    </xf>
    <xf numFmtId="0" fontId="5" fillId="2" borderId="23" xfId="1" applyFont="1" applyFill="1" applyBorder="1" applyAlignment="1" applyProtection="1">
      <alignment horizontal="left"/>
      <protection locked="0"/>
    </xf>
    <xf numFmtId="0" fontId="2" fillId="2" borderId="23" xfId="1" applyFill="1" applyBorder="1" applyAlignment="1" applyProtection="1">
      <alignment horizontal="center"/>
      <protection locked="0"/>
    </xf>
    <xf numFmtId="176" fontId="2" fillId="2" borderId="24" xfId="1" applyNumberFormat="1" applyFill="1" applyBorder="1" applyProtection="1">
      <protection locked="0"/>
    </xf>
    <xf numFmtId="0" fontId="2" fillId="2" borderId="23" xfId="1" applyFill="1" applyBorder="1" applyAlignment="1" applyProtection="1">
      <alignment horizontal="left"/>
      <protection locked="0"/>
    </xf>
    <xf numFmtId="0" fontId="5" fillId="2" borderId="23" xfId="1" applyFont="1" applyFill="1" applyBorder="1" applyProtection="1">
      <protection locked="0"/>
    </xf>
    <xf numFmtId="0" fontId="5" fillId="2" borderId="22" xfId="1" applyFont="1" applyFill="1" applyBorder="1" applyAlignment="1" applyProtection="1">
      <alignment horizontal="center"/>
      <protection locked="0"/>
    </xf>
    <xf numFmtId="0" fontId="10" fillId="2" borderId="22" xfId="1" applyFont="1" applyFill="1" applyBorder="1" applyAlignment="1" applyProtection="1">
      <alignment horizontal="left"/>
      <protection locked="0"/>
    </xf>
    <xf numFmtId="0" fontId="5" fillId="2" borderId="22" xfId="1" applyFont="1" applyFill="1" applyBorder="1" applyAlignment="1" applyProtection="1">
      <alignment horizontal="right"/>
      <protection locked="0"/>
    </xf>
    <xf numFmtId="0" fontId="5" fillId="0" borderId="0" xfId="1" applyFont="1" applyProtection="1">
      <protection locked="0"/>
    </xf>
    <xf numFmtId="0" fontId="5" fillId="2" borderId="14" xfId="1" applyFont="1" applyFill="1" applyBorder="1" applyAlignment="1" applyProtection="1">
      <alignment horizontal="center"/>
      <protection locked="0"/>
    </xf>
    <xf numFmtId="0" fontId="5" fillId="2" borderId="25" xfId="1" applyFont="1" applyFill="1" applyBorder="1" applyAlignment="1" applyProtection="1">
      <alignment horizontal="center"/>
      <protection locked="0"/>
    </xf>
    <xf numFmtId="0" fontId="2" fillId="2" borderId="17" xfId="1" applyFill="1" applyBorder="1" applyProtection="1">
      <protection locked="0"/>
    </xf>
    <xf numFmtId="0" fontId="5" fillId="2" borderId="17" xfId="1" applyFont="1" applyFill="1" applyBorder="1" applyProtection="1">
      <protection locked="0"/>
    </xf>
    <xf numFmtId="0" fontId="2" fillId="2" borderId="17" xfId="1" applyFill="1" applyBorder="1" applyAlignment="1" applyProtection="1">
      <alignment horizontal="center"/>
      <protection locked="0"/>
    </xf>
    <xf numFmtId="176" fontId="2" fillId="2" borderId="26" xfId="1" applyNumberFormat="1" applyFill="1" applyBorder="1" applyProtection="1">
      <protection locked="0"/>
    </xf>
    <xf numFmtId="0" fontId="11" fillId="0" borderId="27" xfId="1" applyFont="1" applyBorder="1" applyAlignment="1">
      <alignment horizontal="left"/>
    </xf>
    <xf numFmtId="0" fontId="5" fillId="0" borderId="17" xfId="1" applyFont="1" applyBorder="1" applyAlignment="1" applyProtection="1">
      <alignment horizontal="left"/>
      <protection locked="0"/>
    </xf>
    <xf numFmtId="0" fontId="2" fillId="0" borderId="17" xfId="1" applyBorder="1" applyAlignment="1" applyProtection="1">
      <alignment horizontal="center"/>
      <protection locked="0"/>
    </xf>
    <xf numFmtId="0" fontId="11" fillId="0" borderId="0" xfId="1" applyFont="1" applyAlignment="1" applyProtection="1">
      <alignment horizontal="left"/>
      <protection locked="0"/>
    </xf>
    <xf numFmtId="0" fontId="5" fillId="0" borderId="0" xfId="1" applyFont="1" applyAlignment="1" applyProtection="1">
      <alignment horizontal="left"/>
      <protection locked="0"/>
    </xf>
    <xf numFmtId="0" fontId="2" fillId="0" borderId="0" xfId="1" applyAlignment="1" applyProtection="1">
      <alignment horizontal="center"/>
      <protection locked="0"/>
    </xf>
    <xf numFmtId="0" fontId="13" fillId="0" borderId="0" xfId="1" applyFont="1" applyAlignment="1" applyProtection="1">
      <alignment horizontal="center"/>
      <protection locked="0"/>
    </xf>
    <xf numFmtId="0" fontId="15" fillId="0" borderId="0" xfId="2" applyFont="1" applyAlignment="1" applyProtection="1">
      <alignment horizontal="center"/>
      <protection locked="0"/>
    </xf>
    <xf numFmtId="178" fontId="15" fillId="0" borderId="0" xfId="2" applyNumberFormat="1" applyFont="1" applyAlignment="1" applyProtection="1">
      <alignment horizontal="right"/>
      <protection locked="0"/>
    </xf>
    <xf numFmtId="0" fontId="12" fillId="0" borderId="2" xfId="1" applyFont="1" applyBorder="1" applyAlignment="1">
      <alignment horizontal="center" vertical="center"/>
    </xf>
    <xf numFmtId="0" fontId="12" fillId="0" borderId="4" xfId="1" applyFont="1" applyBorder="1" applyAlignment="1">
      <alignment horizontal="center" vertical="center"/>
    </xf>
    <xf numFmtId="0" fontId="12" fillId="0" borderId="1" xfId="1" applyFont="1" applyBorder="1" applyAlignment="1">
      <alignment horizontal="center" vertical="center"/>
    </xf>
    <xf numFmtId="0" fontId="12" fillId="0" borderId="1" xfId="1" applyFont="1" applyBorder="1" applyAlignment="1" applyProtection="1">
      <alignment horizontal="center" vertical="center"/>
      <protection locked="0"/>
    </xf>
    <xf numFmtId="0" fontId="12" fillId="0" borderId="1" xfId="1" applyFont="1" applyBorder="1" applyAlignment="1">
      <alignment horizontal="justify"/>
    </xf>
    <xf numFmtId="0" fontId="12" fillId="0" borderId="2" xfId="1" applyFont="1" applyBorder="1" applyAlignment="1">
      <alignment horizontal="center" vertical="center" wrapText="1"/>
    </xf>
    <xf numFmtId="0" fontId="12" fillId="0" borderId="0" xfId="1" applyFont="1" applyAlignment="1" applyProtection="1">
      <alignment horizontal="center" vertical="center"/>
      <protection locked="0"/>
    </xf>
    <xf numFmtId="0" fontId="6" fillId="0" borderId="2" xfId="1" applyFont="1" applyBorder="1" applyAlignment="1">
      <alignment horizontal="left"/>
    </xf>
    <xf numFmtId="0" fontId="12" fillId="0" borderId="4" xfId="1" applyFont="1" applyBorder="1" applyAlignment="1">
      <alignment horizontal="left"/>
    </xf>
    <xf numFmtId="0" fontId="12" fillId="0" borderId="1" xfId="1" applyFont="1" applyBorder="1" applyAlignment="1">
      <alignment horizontal="left"/>
    </xf>
    <xf numFmtId="0" fontId="12" fillId="0" borderId="1" xfId="1" applyFont="1" applyBorder="1" applyAlignment="1" applyProtection="1">
      <alignment horizontal="left"/>
      <protection locked="0"/>
    </xf>
    <xf numFmtId="0" fontId="12" fillId="0" borderId="1" xfId="1" applyFont="1" applyBorder="1" applyAlignment="1">
      <alignment horizontal="right"/>
    </xf>
    <xf numFmtId="0" fontId="12" fillId="0" borderId="2" xfId="1" applyFont="1" applyBorder="1" applyAlignment="1">
      <alignment horizontal="center" wrapText="1"/>
    </xf>
    <xf numFmtId="0" fontId="12" fillId="0" borderId="23" xfId="1" applyFont="1" applyBorder="1" applyProtection="1">
      <protection locked="0"/>
    </xf>
    <xf numFmtId="0" fontId="12" fillId="0" borderId="4" xfId="1" applyFont="1" applyBorder="1" applyAlignment="1" applyProtection="1">
      <alignment horizontal="left"/>
      <protection locked="0"/>
    </xf>
    <xf numFmtId="0" fontId="12" fillId="0" borderId="1" xfId="1" applyFont="1" applyBorder="1" applyAlignment="1" applyProtection="1">
      <alignment horizontal="right"/>
      <protection locked="0"/>
    </xf>
    <xf numFmtId="0" fontId="12" fillId="0" borderId="2" xfId="1" applyFont="1" applyBorder="1" applyAlignment="1" applyProtection="1">
      <alignment horizontal="center" wrapText="1"/>
      <protection locked="0"/>
    </xf>
    <xf numFmtId="0" fontId="12" fillId="0" borderId="2" xfId="1" applyFont="1" applyBorder="1" applyProtection="1">
      <protection locked="0"/>
    </xf>
    <xf numFmtId="0" fontId="12" fillId="0" borderId="4" xfId="1" applyFont="1" applyBorder="1" applyProtection="1">
      <protection locked="0"/>
    </xf>
    <xf numFmtId="0" fontId="12" fillId="3" borderId="1" xfId="1" applyFont="1" applyFill="1" applyBorder="1" applyProtection="1">
      <protection locked="0"/>
    </xf>
    <xf numFmtId="0" fontId="12" fillId="0" borderId="1" xfId="1" applyFont="1" applyBorder="1" applyProtection="1">
      <protection locked="0"/>
    </xf>
    <xf numFmtId="2" fontId="12" fillId="0" borderId="2" xfId="1" applyNumberFormat="1" applyFont="1" applyBorder="1" applyProtection="1">
      <protection locked="0"/>
    </xf>
    <xf numFmtId="0" fontId="12" fillId="0" borderId="29" xfId="1" applyFont="1" applyBorder="1" applyProtection="1">
      <protection locked="0"/>
    </xf>
    <xf numFmtId="2" fontId="12" fillId="0" borderId="0" xfId="1" applyNumberFormat="1" applyFont="1" applyProtection="1">
      <protection locked="0"/>
    </xf>
    <xf numFmtId="0" fontId="15" fillId="0" borderId="0" xfId="3" applyFont="1" applyBorder="1" applyProtection="1">
      <protection locked="0"/>
    </xf>
    <xf numFmtId="0" fontId="11" fillId="0" borderId="6" xfId="1" applyFont="1" applyBorder="1" applyAlignment="1">
      <alignment horizontal="center" vertical="center"/>
    </xf>
    <xf numFmtId="0" fontId="11" fillId="0" borderId="10" xfId="1" applyFont="1" applyBorder="1" applyAlignment="1">
      <alignment horizontal="center" vertical="center"/>
    </xf>
    <xf numFmtId="0" fontId="5" fillId="0" borderId="0" xfId="1" applyFont="1" applyAlignment="1" applyProtection="1">
      <alignment horizontal="center" vertical="center"/>
      <protection locked="0"/>
    </xf>
    <xf numFmtId="0" fontId="11" fillId="0" borderId="30" xfId="1" applyFont="1" applyBorder="1" applyProtection="1">
      <protection locked="0"/>
    </xf>
    <xf numFmtId="0" fontId="5" fillId="0" borderId="31" xfId="1" applyFont="1" applyBorder="1" applyProtection="1">
      <protection locked="0"/>
    </xf>
    <xf numFmtId="0" fontId="5" fillId="0" borderId="12" xfId="1" applyFont="1" applyBorder="1" applyProtection="1">
      <protection locked="0"/>
    </xf>
    <xf numFmtId="0" fontId="5" fillId="0" borderId="13" xfId="1" applyFont="1" applyBorder="1" applyProtection="1">
      <protection locked="0"/>
    </xf>
    <xf numFmtId="0" fontId="5" fillId="0" borderId="32" xfId="1" applyFont="1" applyBorder="1" applyProtection="1">
      <protection locked="0"/>
    </xf>
    <xf numFmtId="0" fontId="5" fillId="2" borderId="3" xfId="1" applyFont="1" applyFill="1" applyBorder="1" applyAlignment="1" applyProtection="1">
      <alignment horizontal="left"/>
      <protection locked="0"/>
    </xf>
    <xf numFmtId="0" fontId="5" fillId="2" borderId="2" xfId="1" applyFont="1" applyFill="1" applyBorder="1" applyProtection="1">
      <protection locked="0"/>
    </xf>
    <xf numFmtId="176" fontId="5" fillId="2" borderId="2" xfId="1" applyNumberFormat="1" applyFont="1" applyFill="1" applyBorder="1" applyProtection="1">
      <protection locked="0"/>
    </xf>
    <xf numFmtId="0" fontId="5" fillId="2" borderId="2" xfId="1" applyFont="1" applyFill="1" applyBorder="1" applyAlignment="1" applyProtection="1">
      <alignment horizontal="right"/>
      <protection locked="0"/>
    </xf>
    <xf numFmtId="0" fontId="5" fillId="2" borderId="2" xfId="1" applyFont="1" applyFill="1" applyBorder="1" applyAlignment="1" applyProtection="1">
      <alignment horizontal="center"/>
      <protection locked="0"/>
    </xf>
    <xf numFmtId="176" fontId="5" fillId="2" borderId="15" xfId="1" applyNumberFormat="1" applyFont="1" applyFill="1" applyBorder="1" applyProtection="1">
      <protection locked="0"/>
    </xf>
    <xf numFmtId="0" fontId="5" fillId="2" borderId="3" xfId="1" applyFont="1" applyFill="1" applyBorder="1" applyAlignment="1" applyProtection="1">
      <alignment horizontal="right"/>
      <protection locked="0"/>
    </xf>
    <xf numFmtId="0" fontId="11" fillId="0" borderId="32" xfId="1" applyFont="1" applyBorder="1" applyProtection="1">
      <protection locked="0"/>
    </xf>
    <xf numFmtId="0" fontId="5" fillId="2" borderId="3" xfId="1" applyFont="1" applyFill="1" applyBorder="1" applyProtection="1">
      <protection locked="0"/>
    </xf>
    <xf numFmtId="0" fontId="5" fillId="0" borderId="33" xfId="1" applyFont="1" applyBorder="1" applyProtection="1">
      <protection locked="0"/>
    </xf>
    <xf numFmtId="0" fontId="5" fillId="2" borderId="34" xfId="1" applyFont="1" applyFill="1" applyBorder="1" applyAlignment="1" applyProtection="1">
      <alignment horizontal="right"/>
      <protection locked="0"/>
    </xf>
    <xf numFmtId="0" fontId="5" fillId="2" borderId="35" xfId="1" applyFont="1" applyFill="1" applyBorder="1" applyProtection="1">
      <protection locked="0"/>
    </xf>
    <xf numFmtId="176" fontId="5" fillId="2" borderId="35" xfId="1" applyNumberFormat="1" applyFont="1" applyFill="1" applyBorder="1" applyProtection="1">
      <protection locked="0"/>
    </xf>
    <xf numFmtId="176" fontId="5" fillId="2" borderId="26" xfId="1" applyNumberFormat="1" applyFont="1" applyFill="1" applyBorder="1" applyProtection="1">
      <protection locked="0"/>
    </xf>
    <xf numFmtId="0" fontId="11" fillId="0" borderId="5" xfId="1" applyFont="1" applyBorder="1" applyAlignment="1" applyProtection="1">
      <alignment horizontal="left"/>
      <protection locked="0"/>
    </xf>
    <xf numFmtId="0" fontId="11" fillId="0" borderId="17" xfId="1" applyFont="1" applyBorder="1" applyAlignment="1" applyProtection="1">
      <alignment horizontal="left"/>
      <protection locked="0"/>
    </xf>
    <xf numFmtId="176" fontId="5" fillId="0" borderId="17" xfId="1" applyNumberFormat="1" applyFont="1" applyBorder="1" applyProtection="1">
      <protection locked="0"/>
    </xf>
    <xf numFmtId="0" fontId="5" fillId="0" borderId="17" xfId="1" applyFont="1" applyBorder="1" applyProtection="1">
      <protection locked="0"/>
    </xf>
    <xf numFmtId="176" fontId="5" fillId="0" borderId="18" xfId="1" applyNumberFormat="1" applyFont="1" applyBorder="1" applyProtection="1">
      <protection locked="0"/>
    </xf>
    <xf numFmtId="0" fontId="10" fillId="0" borderId="0" xfId="1" applyFont="1" applyAlignment="1" applyProtection="1">
      <alignment horizontal="left"/>
      <protection locked="0"/>
    </xf>
    <xf numFmtId="0" fontId="5" fillId="2" borderId="0" xfId="1" applyFont="1" applyFill="1" applyAlignment="1" applyProtection="1">
      <alignment horizontal="center"/>
      <protection locked="0"/>
    </xf>
    <xf numFmtId="0" fontId="5" fillId="2" borderId="0" xfId="1" applyFont="1" applyFill="1" applyAlignment="1" applyProtection="1">
      <alignment horizontal="right"/>
      <protection locked="0"/>
    </xf>
    <xf numFmtId="0" fontId="11" fillId="0" borderId="21" xfId="1" applyFont="1" applyBorder="1" applyAlignment="1">
      <alignment horizontal="center" vertical="center" wrapText="1"/>
    </xf>
    <xf numFmtId="0" fontId="11" fillId="0" borderId="0" xfId="1" applyFont="1" applyAlignment="1" applyProtection="1">
      <alignment horizontal="center" vertical="center" wrapText="1"/>
      <protection locked="0"/>
    </xf>
    <xf numFmtId="176" fontId="5" fillId="2" borderId="24" xfId="1" applyNumberFormat="1" applyFont="1" applyFill="1" applyBorder="1" applyProtection="1">
      <protection locked="0"/>
    </xf>
    <xf numFmtId="0" fontId="11" fillId="0" borderId="0" xfId="1" applyFont="1" applyAlignment="1" applyProtection="1">
      <alignment horizontal="left" vertical="center"/>
      <protection locked="0"/>
    </xf>
    <xf numFmtId="176" fontId="5" fillId="0" borderId="0" xfId="1" applyNumberFormat="1" applyFont="1" applyProtection="1">
      <protection locked="0"/>
    </xf>
    <xf numFmtId="0" fontId="20" fillId="0" borderId="0" xfId="1" applyFont="1" applyAlignment="1" applyProtection="1">
      <alignment horizontal="left" vertical="top" wrapText="1"/>
      <protection locked="0"/>
    </xf>
    <xf numFmtId="0" fontId="5" fillId="0" borderId="0" xfId="1" applyFont="1" applyAlignment="1" applyProtection="1">
      <alignment horizontal="left" vertical="top"/>
      <protection locked="0"/>
    </xf>
    <xf numFmtId="0" fontId="12" fillId="0" borderId="0" xfId="1" applyFont="1" applyAlignment="1">
      <alignment horizontal="center" vertical="center"/>
    </xf>
    <xf numFmtId="0" fontId="12" fillId="0" borderId="0" xfId="1" applyFont="1"/>
    <xf numFmtId="0" fontId="12" fillId="0" borderId="0" xfId="1" applyFont="1" applyAlignment="1">
      <alignment horizontal="right"/>
    </xf>
    <xf numFmtId="0" fontId="6" fillId="0" borderId="30" xfId="1" applyFont="1" applyBorder="1" applyAlignment="1" applyProtection="1">
      <alignment horizontal="center" vertical="center"/>
      <protection locked="0"/>
    </xf>
    <xf numFmtId="0" fontId="12" fillId="0" borderId="12" xfId="1" applyFont="1" applyBorder="1" applyAlignment="1" applyProtection="1">
      <alignment horizontal="center" vertical="center"/>
      <protection locked="0"/>
    </xf>
    <xf numFmtId="0" fontId="12" fillId="0" borderId="12" xfId="1" applyFont="1" applyBorder="1" applyAlignment="1" applyProtection="1">
      <alignment horizontal="left"/>
      <protection locked="0"/>
    </xf>
    <xf numFmtId="0" fontId="12" fillId="0" borderId="12" xfId="1" applyFont="1" applyBorder="1" applyProtection="1">
      <protection locked="0"/>
    </xf>
    <xf numFmtId="176" fontId="12" fillId="0" borderId="12" xfId="1" applyNumberFormat="1" applyFont="1" applyBorder="1" applyProtection="1">
      <protection locked="0"/>
    </xf>
    <xf numFmtId="176" fontId="12" fillId="0" borderId="13" xfId="1" applyNumberFormat="1" applyFont="1" applyBorder="1" applyProtection="1">
      <protection locked="0"/>
    </xf>
    <xf numFmtId="0" fontId="12" fillId="2" borderId="14" xfId="1" applyFont="1" applyFill="1" applyBorder="1" applyAlignment="1" applyProtection="1">
      <alignment horizontal="center" vertical="center"/>
      <protection locked="0"/>
    </xf>
    <xf numFmtId="0" fontId="12" fillId="2" borderId="2" xfId="1" applyFont="1" applyFill="1" applyBorder="1" applyAlignment="1" applyProtection="1">
      <alignment horizontal="center" vertical="center"/>
      <protection locked="0"/>
    </xf>
    <xf numFmtId="0" fontId="12" fillId="2" borderId="2" xfId="1" applyFont="1" applyFill="1" applyBorder="1" applyAlignment="1" applyProtection="1">
      <alignment horizontal="center"/>
      <protection locked="0"/>
    </xf>
    <xf numFmtId="0" fontId="12" fillId="2" borderId="2" xfId="1" applyFont="1" applyFill="1" applyBorder="1" applyProtection="1">
      <protection locked="0"/>
    </xf>
    <xf numFmtId="176" fontId="12" fillId="2" borderId="2" xfId="1" applyNumberFormat="1" applyFont="1" applyFill="1" applyBorder="1" applyProtection="1">
      <protection locked="0"/>
    </xf>
    <xf numFmtId="176" fontId="12" fillId="0" borderId="15" xfId="1" applyNumberFormat="1" applyFont="1" applyBorder="1" applyProtection="1">
      <protection locked="0"/>
    </xf>
    <xf numFmtId="0" fontId="12" fillId="2" borderId="2" xfId="1" applyFont="1" applyFill="1" applyBorder="1" applyAlignment="1" applyProtection="1">
      <alignment horizontal="left"/>
      <protection locked="0"/>
    </xf>
    <xf numFmtId="0" fontId="12" fillId="2" borderId="32" xfId="1" applyFont="1" applyFill="1" applyBorder="1" applyAlignment="1" applyProtection="1">
      <alignment horizontal="right" vertical="center"/>
      <protection locked="0"/>
    </xf>
    <xf numFmtId="176" fontId="12" fillId="2" borderId="1" xfId="1" applyNumberFormat="1" applyFont="1" applyFill="1" applyBorder="1" applyProtection="1">
      <protection locked="0"/>
    </xf>
    <xf numFmtId="0" fontId="6" fillId="2" borderId="32" xfId="1" applyFont="1" applyFill="1" applyBorder="1" applyAlignment="1" applyProtection="1">
      <alignment horizontal="center" vertical="center"/>
      <protection locked="0"/>
    </xf>
    <xf numFmtId="0" fontId="12" fillId="2" borderId="33" xfId="1" applyFont="1" applyFill="1" applyBorder="1" applyAlignment="1" applyProtection="1">
      <alignment horizontal="right" vertical="center"/>
      <protection locked="0"/>
    </xf>
    <xf numFmtId="0" fontId="12" fillId="2" borderId="35" xfId="1" applyFont="1" applyFill="1" applyBorder="1" applyAlignment="1" applyProtection="1">
      <alignment horizontal="center" vertical="center"/>
      <protection locked="0"/>
    </xf>
    <xf numFmtId="0" fontId="12" fillId="2" borderId="35" xfId="1" applyFont="1" applyFill="1" applyBorder="1" applyProtection="1">
      <protection locked="0"/>
    </xf>
    <xf numFmtId="176" fontId="12" fillId="2" borderId="20" xfId="1" applyNumberFormat="1" applyFont="1" applyFill="1" applyBorder="1" applyProtection="1">
      <protection locked="0"/>
    </xf>
    <xf numFmtId="0" fontId="6" fillId="0" borderId="27" xfId="1" applyFont="1" applyBorder="1" applyAlignment="1">
      <alignment horizontal="left" vertical="center"/>
    </xf>
    <xf numFmtId="0" fontId="6" fillId="0" borderId="17" xfId="1" applyFont="1" applyBorder="1" applyAlignment="1" applyProtection="1">
      <alignment horizontal="center" vertical="center"/>
      <protection locked="0"/>
    </xf>
    <xf numFmtId="0" fontId="6" fillId="0" borderId="17" xfId="1" applyFont="1" applyBorder="1" applyAlignment="1" applyProtection="1">
      <alignment horizontal="left"/>
      <protection locked="0"/>
    </xf>
    <xf numFmtId="0" fontId="6" fillId="0" borderId="7" xfId="1" applyFont="1" applyBorder="1" applyAlignment="1" applyProtection="1">
      <alignment horizontal="left"/>
      <protection locked="0"/>
    </xf>
    <xf numFmtId="176" fontId="12" fillId="0" borderId="7" xfId="1" applyNumberFormat="1" applyFont="1" applyBorder="1" applyProtection="1">
      <protection locked="0"/>
    </xf>
    <xf numFmtId="176" fontId="12" fillId="0" borderId="8" xfId="1" applyNumberFormat="1" applyFont="1" applyBorder="1" applyProtection="1">
      <protection locked="0"/>
    </xf>
    <xf numFmtId="0" fontId="12" fillId="0" borderId="0" xfId="1" applyFont="1" applyAlignment="1" applyProtection="1">
      <alignment horizontal="left" vertical="center"/>
      <protection locked="0"/>
    </xf>
    <xf numFmtId="0" fontId="12" fillId="0" borderId="0" xfId="1" applyFont="1" applyAlignment="1" applyProtection="1">
      <alignment horizontal="left" vertical="top"/>
      <protection locked="0"/>
    </xf>
    <xf numFmtId="0" fontId="12" fillId="0" borderId="0" xfId="1" applyFont="1" applyAlignment="1" applyProtection="1">
      <alignment vertical="center"/>
      <protection locked="0"/>
    </xf>
    <xf numFmtId="0" fontId="21" fillId="0" borderId="0" xfId="1" applyFont="1" applyProtection="1">
      <protection locked="0"/>
    </xf>
    <xf numFmtId="0" fontId="5" fillId="0" borderId="5" xfId="1" applyFont="1" applyBorder="1"/>
    <xf numFmtId="0" fontId="11" fillId="0" borderId="0" xfId="1" applyFont="1" applyAlignment="1" applyProtection="1">
      <alignment vertical="center"/>
      <protection locked="0"/>
    </xf>
    <xf numFmtId="0" fontId="11" fillId="0" borderId="22" xfId="1" applyFont="1" applyBorder="1" applyAlignment="1" applyProtection="1">
      <alignment horizontal="left"/>
      <protection locked="0"/>
    </xf>
    <xf numFmtId="0" fontId="5" fillId="0" borderId="23" xfId="1" applyFont="1" applyBorder="1" applyAlignment="1" applyProtection="1">
      <alignment horizontal="center"/>
      <protection locked="0"/>
    </xf>
    <xf numFmtId="0" fontId="5" fillId="0" borderId="24" xfId="1" applyFont="1" applyBorder="1" applyProtection="1">
      <protection locked="0"/>
    </xf>
    <xf numFmtId="0" fontId="5" fillId="2" borderId="23" xfId="1" applyFont="1" applyFill="1" applyBorder="1" applyAlignment="1" applyProtection="1">
      <alignment horizontal="justify"/>
      <protection locked="0"/>
    </xf>
    <xf numFmtId="0" fontId="11" fillId="2" borderId="22" xfId="1" applyFont="1" applyFill="1" applyBorder="1" applyAlignment="1" applyProtection="1">
      <alignment horizontal="left"/>
      <protection locked="0"/>
    </xf>
    <xf numFmtId="0" fontId="5" fillId="2" borderId="17" xfId="1" applyFont="1" applyFill="1" applyBorder="1" applyAlignment="1" applyProtection="1">
      <alignment horizontal="center"/>
      <protection locked="0"/>
    </xf>
    <xf numFmtId="0" fontId="5" fillId="0" borderId="17" xfId="1" applyFont="1" applyBorder="1" applyAlignment="1" applyProtection="1">
      <alignment horizontal="center"/>
      <protection locked="0"/>
    </xf>
    <xf numFmtId="0" fontId="5" fillId="0" borderId="0" xfId="1" applyFont="1" applyAlignment="1" applyProtection="1">
      <alignment horizontal="center"/>
      <protection locked="0"/>
    </xf>
    <xf numFmtId="0" fontId="23" fillId="0" borderId="0" xfId="1" applyFont="1" applyProtection="1">
      <protection locked="0"/>
    </xf>
    <xf numFmtId="0" fontId="23" fillId="0" borderId="5" xfId="1" applyFont="1" applyBorder="1" applyProtection="1">
      <protection locked="0"/>
    </xf>
    <xf numFmtId="0" fontId="22" fillId="0" borderId="6" xfId="1" applyFont="1" applyBorder="1"/>
    <xf numFmtId="0" fontId="22" fillId="2" borderId="7" xfId="1" applyFont="1" applyFill="1" applyBorder="1" applyProtection="1">
      <protection locked="0"/>
    </xf>
    <xf numFmtId="0" fontId="22" fillId="2" borderId="36" xfId="1" applyFont="1" applyFill="1" applyBorder="1" applyProtection="1">
      <protection locked="0"/>
    </xf>
    <xf numFmtId="0" fontId="22" fillId="2" borderId="5" xfId="1" applyFont="1" applyFill="1" applyBorder="1" applyProtection="1">
      <protection locked="0"/>
    </xf>
    <xf numFmtId="0" fontId="22" fillId="2" borderId="8" xfId="1" applyFont="1" applyFill="1" applyBorder="1" applyProtection="1">
      <protection locked="0"/>
    </xf>
    <xf numFmtId="0" fontId="22" fillId="0" borderId="0" xfId="1" applyFont="1" applyProtection="1">
      <protection locked="0"/>
    </xf>
    <xf numFmtId="0" fontId="22" fillId="0" borderId="6" xfId="1" applyFont="1" applyBorder="1" applyAlignment="1">
      <alignment horizontal="center" vertical="center" wrapText="1"/>
    </xf>
    <xf numFmtId="0" fontId="22" fillId="0" borderId="9" xfId="1" applyFont="1" applyBorder="1" applyAlignment="1">
      <alignment horizontal="center" vertical="center" wrapText="1"/>
    </xf>
    <xf numFmtId="0" fontId="22" fillId="0" borderId="10" xfId="1" applyFont="1" applyBorder="1" applyAlignment="1">
      <alignment horizontal="center" vertical="center" wrapText="1"/>
    </xf>
    <xf numFmtId="0" fontId="25" fillId="0" borderId="0" xfId="1" applyFont="1" applyAlignment="1" applyProtection="1">
      <alignment horizontal="center" vertical="center" wrapText="1"/>
      <protection locked="0"/>
    </xf>
    <xf numFmtId="0" fontId="25" fillId="0" borderId="37" xfId="1" applyFont="1" applyBorder="1" applyAlignment="1">
      <alignment horizontal="center" vertical="center"/>
    </xf>
    <xf numFmtId="0" fontId="25" fillId="0" borderId="38" xfId="1" applyFont="1" applyBorder="1" applyAlignment="1">
      <alignment horizontal="center" vertical="center"/>
    </xf>
    <xf numFmtId="0" fontId="25" fillId="0" borderId="38" xfId="1" applyFont="1" applyBorder="1" applyAlignment="1">
      <alignment horizontal="center" vertical="center" wrapText="1"/>
    </xf>
    <xf numFmtId="0" fontId="25" fillId="0" borderId="39" xfId="1" applyFont="1" applyBorder="1" applyAlignment="1">
      <alignment horizontal="center" vertical="center" wrapText="1"/>
    </xf>
    <xf numFmtId="0" fontId="25" fillId="0" borderId="0" xfId="1" applyFont="1" applyProtection="1">
      <protection locked="0"/>
    </xf>
    <xf numFmtId="176" fontId="23" fillId="3" borderId="2" xfId="1" applyNumberFormat="1" applyFont="1" applyFill="1" applyBorder="1" applyProtection="1">
      <protection locked="0"/>
    </xf>
    <xf numFmtId="176" fontId="23" fillId="0" borderId="2" xfId="1" applyNumberFormat="1" applyFont="1" applyBorder="1" applyProtection="1">
      <protection locked="0"/>
    </xf>
    <xf numFmtId="176" fontId="23" fillId="0" borderId="15" xfId="1" applyNumberFormat="1" applyFont="1" applyBorder="1" applyProtection="1">
      <protection locked="0"/>
    </xf>
    <xf numFmtId="176" fontId="23" fillId="3" borderId="1" xfId="1" applyNumberFormat="1" applyFont="1" applyFill="1" applyBorder="1" applyProtection="1">
      <protection locked="0"/>
    </xf>
    <xf numFmtId="176" fontId="23" fillId="0" borderId="1" xfId="1" applyNumberFormat="1" applyFont="1" applyBorder="1" applyProtection="1">
      <protection locked="0"/>
    </xf>
    <xf numFmtId="0" fontId="22" fillId="0" borderId="16" xfId="1" applyFont="1" applyBorder="1" applyAlignment="1">
      <alignment horizontal="center"/>
    </xf>
    <xf numFmtId="0" fontId="22" fillId="0" borderId="0" xfId="1" applyFont="1" applyAlignment="1" applyProtection="1">
      <alignment horizontal="center"/>
      <protection locked="0"/>
    </xf>
    <xf numFmtId="176" fontId="23" fillId="0" borderId="0" xfId="1" applyNumberFormat="1" applyFont="1" applyAlignment="1" applyProtection="1">
      <alignment horizontal="left"/>
      <protection locked="0"/>
    </xf>
    <xf numFmtId="0" fontId="26" fillId="0" borderId="0" xfId="1" applyFont="1" applyProtection="1">
      <protection locked="0"/>
    </xf>
    <xf numFmtId="176" fontId="26" fillId="0" borderId="0" xfId="1" applyNumberFormat="1" applyFont="1" applyProtection="1">
      <protection locked="0"/>
    </xf>
    <xf numFmtId="0" fontId="27" fillId="0" borderId="0" xfId="1" applyFont="1" applyAlignment="1" applyProtection="1">
      <alignment horizontal="left" vertical="top" wrapText="1"/>
      <protection locked="0"/>
    </xf>
    <xf numFmtId="0" fontId="28" fillId="0" borderId="0" xfId="3" applyFont="1" applyProtection="1">
      <protection locked="0"/>
    </xf>
    <xf numFmtId="178" fontId="28" fillId="0" borderId="0" xfId="2" applyNumberFormat="1" applyFont="1" applyProtection="1">
      <protection locked="0"/>
    </xf>
    <xf numFmtId="0" fontId="23" fillId="0" borderId="0" xfId="2" applyFont="1" applyAlignment="1" applyProtection="1">
      <alignment horizontal="right"/>
      <protection locked="0"/>
    </xf>
    <xf numFmtId="0" fontId="23" fillId="0" borderId="0" xfId="3" applyFont="1" applyProtection="1">
      <protection locked="0"/>
    </xf>
    <xf numFmtId="176" fontId="23" fillId="0" borderId="0" xfId="1" applyNumberFormat="1" applyFont="1" applyProtection="1">
      <protection locked="0"/>
    </xf>
    <xf numFmtId="176" fontId="23" fillId="0" borderId="0" xfId="3" applyNumberFormat="1" applyFont="1" applyProtection="1">
      <protection locked="0"/>
    </xf>
    <xf numFmtId="0" fontId="24" fillId="0" borderId="0" xfId="1" applyFont="1" applyProtection="1">
      <protection locked="0"/>
    </xf>
    <xf numFmtId="0" fontId="24" fillId="0" borderId="0" xfId="1" applyFont="1"/>
    <xf numFmtId="0" fontId="22" fillId="0" borderId="11" xfId="1" applyFont="1" applyBorder="1" applyAlignment="1">
      <alignment horizontal="center" vertical="center" wrapText="1"/>
    </xf>
    <xf numFmtId="0" fontId="22" fillId="0" borderId="19" xfId="1" applyFont="1" applyBorder="1" applyAlignment="1">
      <alignment horizontal="center" vertical="center" wrapText="1"/>
    </xf>
    <xf numFmtId="0" fontId="22" fillId="0" borderId="19" xfId="1" applyFont="1" applyBorder="1" applyAlignment="1">
      <alignment vertical="center" wrapText="1"/>
    </xf>
    <xf numFmtId="0" fontId="22" fillId="0" borderId="13" xfId="1" applyFont="1" applyBorder="1" applyAlignment="1">
      <alignment horizontal="center" vertical="center" wrapText="1"/>
    </xf>
    <xf numFmtId="0" fontId="22" fillId="0" borderId="0" xfId="1" applyFont="1" applyAlignment="1" applyProtection="1">
      <alignment horizontal="center" vertical="center" wrapText="1"/>
      <protection locked="0"/>
    </xf>
    <xf numFmtId="0" fontId="23" fillId="2" borderId="14" xfId="1" applyFont="1" applyFill="1" applyBorder="1" applyAlignment="1" applyProtection="1">
      <alignment horizontal="left"/>
      <protection locked="0"/>
    </xf>
    <xf numFmtId="2" fontId="24" fillId="2" borderId="1" xfId="1" applyNumberFormat="1" applyFont="1" applyFill="1" applyBorder="1" applyProtection="1">
      <protection locked="0"/>
    </xf>
    <xf numFmtId="176" fontId="24" fillId="2" borderId="1" xfId="1" applyNumberFormat="1" applyFont="1" applyFill="1" applyBorder="1" applyProtection="1">
      <protection locked="0"/>
    </xf>
    <xf numFmtId="0" fontId="24" fillId="0" borderId="15" xfId="1" applyFont="1" applyBorder="1" applyProtection="1">
      <protection locked="0"/>
    </xf>
    <xf numFmtId="0" fontId="24" fillId="2" borderId="14" xfId="1" applyFont="1" applyFill="1" applyBorder="1" applyAlignment="1" applyProtection="1">
      <alignment horizontal="left"/>
      <protection locked="0"/>
    </xf>
    <xf numFmtId="0" fontId="24" fillId="2" borderId="14" xfId="1" applyFont="1" applyFill="1" applyBorder="1" applyProtection="1">
      <protection locked="0"/>
    </xf>
    <xf numFmtId="0" fontId="22" fillId="0" borderId="25" xfId="1" applyFont="1" applyBorder="1" applyAlignment="1">
      <alignment horizontal="center"/>
    </xf>
    <xf numFmtId="176" fontId="24" fillId="0" borderId="20" xfId="1" applyNumberFormat="1" applyFont="1" applyBorder="1" applyAlignment="1" applyProtection="1">
      <alignment horizontal="left"/>
      <protection locked="0"/>
    </xf>
    <xf numFmtId="176" fontId="24" fillId="0" borderId="20" xfId="1" applyNumberFormat="1" applyFont="1" applyBorder="1" applyAlignment="1" applyProtection="1">
      <alignment horizontal="right"/>
      <protection locked="0"/>
    </xf>
    <xf numFmtId="0" fontId="24" fillId="0" borderId="26" xfId="1" applyFont="1" applyBorder="1" applyProtection="1">
      <protection locked="0"/>
    </xf>
    <xf numFmtId="176" fontId="24" fillId="0" borderId="0" xfId="1" applyNumberFormat="1" applyFont="1" applyAlignment="1" applyProtection="1">
      <alignment horizontal="left"/>
      <protection locked="0"/>
    </xf>
    <xf numFmtId="176" fontId="24" fillId="0" borderId="0" xfId="1" applyNumberFormat="1" applyFont="1" applyProtection="1">
      <protection locked="0"/>
    </xf>
    <xf numFmtId="0" fontId="24" fillId="0" borderId="0" xfId="2" applyFont="1" applyAlignment="1" applyProtection="1">
      <alignment horizontal="right"/>
      <protection locked="0"/>
    </xf>
    <xf numFmtId="0" fontId="24" fillId="0" borderId="0" xfId="3" applyFont="1" applyProtection="1">
      <protection locked="0"/>
    </xf>
    <xf numFmtId="176" fontId="24" fillId="0" borderId="0" xfId="3" applyNumberFormat="1" applyFont="1" applyProtection="1">
      <protection locked="0"/>
    </xf>
    <xf numFmtId="178" fontId="24" fillId="0" borderId="0" xfId="2" applyNumberFormat="1" applyFont="1" applyProtection="1">
      <protection locked="0"/>
    </xf>
    <xf numFmtId="0" fontId="11" fillId="0" borderId="0" xfId="6" applyFont="1" applyAlignment="1" applyProtection="1">
      <alignment horizontal="left"/>
    </xf>
    <xf numFmtId="180" fontId="12" fillId="0" borderId="0" xfId="5" applyFont="1" applyProtection="1"/>
    <xf numFmtId="0" fontId="11" fillId="0" borderId="0" xfId="1" applyFont="1"/>
    <xf numFmtId="0" fontId="11" fillId="0" borderId="0" xfId="2" applyFont="1" applyAlignment="1" applyProtection="1">
      <alignment horizontal="right"/>
    </xf>
    <xf numFmtId="180" fontId="11" fillId="0" borderId="40" xfId="5" applyFont="1" applyBorder="1" applyAlignment="1" applyProtection="1">
      <alignment horizontal="center" vertical="center"/>
    </xf>
    <xf numFmtId="0" fontId="12" fillId="0" borderId="0" xfId="1" applyFont="1" applyAlignment="1">
      <alignment vertical="center"/>
    </xf>
    <xf numFmtId="0" fontId="5" fillId="0" borderId="0" xfId="1" applyFont="1" applyAlignment="1" applyProtection="1">
      <alignment vertical="center"/>
      <protection locked="0"/>
    </xf>
    <xf numFmtId="181" fontId="5" fillId="0" borderId="0" xfId="5" applyNumberFormat="1" applyFont="1" applyAlignment="1" applyProtection="1">
      <alignment vertical="center"/>
      <protection locked="0"/>
    </xf>
    <xf numFmtId="180" fontId="12" fillId="0" borderId="0" xfId="5" applyFont="1" applyProtection="1">
      <protection locked="0"/>
    </xf>
    <xf numFmtId="0" fontId="2" fillId="2" borderId="0" xfId="1" applyFill="1" applyProtection="1">
      <protection locked="0"/>
    </xf>
    <xf numFmtId="0" fontId="33" fillId="0" borderId="1" xfId="1" applyFont="1" applyBorder="1" applyAlignment="1">
      <alignment horizontal="center" vertical="center"/>
    </xf>
    <xf numFmtId="0" fontId="33" fillId="0" borderId="1" xfId="1" applyFont="1" applyBorder="1" applyAlignment="1" applyProtection="1">
      <alignment horizontal="center" vertical="center"/>
      <protection locked="0"/>
    </xf>
    <xf numFmtId="0" fontId="12" fillId="0" borderId="1" xfId="1" applyFont="1" applyBorder="1" applyAlignment="1">
      <alignment horizontal="center" vertical="center" wrapText="1"/>
    </xf>
    <xf numFmtId="0" fontId="20" fillId="0" borderId="2" xfId="1" applyFont="1" applyBorder="1" applyAlignment="1">
      <alignment horizontal="center" vertical="center"/>
    </xf>
    <xf numFmtId="0" fontId="7" fillId="0" borderId="1" xfId="1" applyFont="1" applyBorder="1" applyAlignment="1">
      <alignment horizontal="center"/>
    </xf>
    <xf numFmtId="0" fontId="34" fillId="0" borderId="1" xfId="1" applyFont="1" applyBorder="1" applyAlignment="1">
      <alignment horizontal="left"/>
    </xf>
    <xf numFmtId="0" fontId="34" fillId="0" borderId="1" xfId="1" applyFont="1" applyBorder="1" applyAlignment="1" applyProtection="1">
      <alignment horizontal="left"/>
      <protection locked="0"/>
    </xf>
    <xf numFmtId="0" fontId="13" fillId="0" borderId="1" xfId="1" applyFont="1" applyBorder="1" applyAlignment="1">
      <alignment horizontal="right"/>
    </xf>
    <xf numFmtId="0" fontId="13" fillId="0" borderId="1" xfId="1" applyFont="1" applyBorder="1" applyAlignment="1">
      <alignment horizontal="center" wrapText="1"/>
    </xf>
    <xf numFmtId="0" fontId="2" fillId="0" borderId="2" xfId="1" applyBorder="1" applyAlignment="1">
      <alignment horizontal="left"/>
    </xf>
    <xf numFmtId="0" fontId="13" fillId="2" borderId="1" xfId="1" applyFont="1" applyFill="1" applyBorder="1" applyAlignment="1" applyProtection="1">
      <alignment horizontal="center"/>
      <protection locked="0"/>
    </xf>
    <xf numFmtId="0" fontId="13" fillId="3" borderId="1" xfId="1" applyFont="1" applyFill="1" applyBorder="1" applyProtection="1">
      <protection locked="0"/>
    </xf>
    <xf numFmtId="0" fontId="13" fillId="0" borderId="1" xfId="1" applyFont="1" applyBorder="1" applyProtection="1">
      <protection locked="0"/>
    </xf>
    <xf numFmtId="2" fontId="13" fillId="0" borderId="1" xfId="1" applyNumberFormat="1" applyFont="1" applyBorder="1" applyProtection="1">
      <protection locked="0"/>
    </xf>
    <xf numFmtId="0" fontId="2" fillId="0" borderId="2" xfId="1" applyBorder="1" applyProtection="1">
      <protection locked="0"/>
    </xf>
    <xf numFmtId="0" fontId="7" fillId="2" borderId="1" xfId="1" applyFont="1" applyFill="1" applyBorder="1" applyAlignment="1" applyProtection="1">
      <alignment horizontal="center"/>
      <protection locked="0"/>
    </xf>
    <xf numFmtId="0" fontId="12" fillId="0" borderId="1" xfId="1" applyFont="1" applyBorder="1" applyAlignment="1">
      <alignment horizontal="center"/>
    </xf>
    <xf numFmtId="0" fontId="20" fillId="0" borderId="0" xfId="1" applyFont="1" applyProtection="1">
      <protection locked="0"/>
    </xf>
    <xf numFmtId="0" fontId="36" fillId="0" borderId="0" xfId="3" applyFont="1" applyProtection="1">
      <protection locked="0"/>
    </xf>
    <xf numFmtId="0" fontId="36" fillId="0" borderId="0" xfId="2" applyFont="1" applyAlignment="1" applyProtection="1">
      <alignment horizontal="right"/>
      <protection locked="0"/>
    </xf>
    <xf numFmtId="0" fontId="36" fillId="0" borderId="0" xfId="2" applyFont="1" applyProtection="1">
      <protection locked="0"/>
    </xf>
    <xf numFmtId="178" fontId="36" fillId="0" borderId="0" xfId="2" applyNumberFormat="1" applyFont="1" applyProtection="1">
      <protection locked="0"/>
    </xf>
    <xf numFmtId="0" fontId="37" fillId="0" borderId="7" xfId="1" applyFont="1" applyBorder="1" applyAlignment="1">
      <alignment horizontal="center" vertical="center"/>
    </xf>
    <xf numFmtId="0" fontId="2" fillId="0" borderId="0" xfId="1" applyAlignment="1" applyProtection="1">
      <alignment vertical="center"/>
      <protection locked="0"/>
    </xf>
    <xf numFmtId="0" fontId="38" fillId="0" borderId="14" xfId="1" applyFont="1" applyBorder="1" applyAlignment="1">
      <alignment horizontal="center"/>
    </xf>
    <xf numFmtId="0" fontId="2" fillId="0" borderId="1" xfId="1" applyBorder="1"/>
    <xf numFmtId="0" fontId="2" fillId="0" borderId="15" xfId="1" applyBorder="1"/>
    <xf numFmtId="0" fontId="2" fillId="2" borderId="14" xfId="1" applyFill="1" applyBorder="1" applyAlignment="1" applyProtection="1">
      <alignment horizontal="left"/>
      <protection locked="0"/>
    </xf>
    <xf numFmtId="182" fontId="2" fillId="2" borderId="1" xfId="1" applyNumberFormat="1" applyFill="1" applyBorder="1" applyProtection="1">
      <protection locked="0"/>
    </xf>
    <xf numFmtId="182" fontId="2" fillId="2" borderId="15" xfId="1" applyNumberFormat="1" applyFill="1" applyBorder="1" applyProtection="1">
      <protection locked="0"/>
    </xf>
    <xf numFmtId="0" fontId="11" fillId="0" borderId="25" xfId="1" applyFont="1" applyBorder="1" applyAlignment="1">
      <alignment horizontal="center"/>
    </xf>
    <xf numFmtId="182" fontId="2" fillId="0" borderId="20" xfId="1" applyNumberFormat="1" applyBorder="1" applyProtection="1">
      <protection locked="0"/>
    </xf>
    <xf numFmtId="182" fontId="2" fillId="0" borderId="26" xfId="1" applyNumberFormat="1" applyBorder="1" applyProtection="1">
      <protection locked="0"/>
    </xf>
    <xf numFmtId="0" fontId="28" fillId="0" borderId="0" xfId="1" applyFont="1" applyProtection="1">
      <protection locked="0"/>
    </xf>
    <xf numFmtId="0" fontId="39" fillId="0" borderId="0" xfId="0" applyFont="1" applyAlignment="1">
      <alignment horizontal="left" vertical="top"/>
    </xf>
    <xf numFmtId="176" fontId="23" fillId="0" borderId="20" xfId="1" applyNumberFormat="1" applyFont="1" applyBorder="1" applyAlignment="1" applyProtection="1">
      <alignment horizontal="right"/>
      <protection locked="0"/>
    </xf>
    <xf numFmtId="0" fontId="22" fillId="0" borderId="7" xfId="1" applyFont="1" applyBorder="1" applyAlignment="1">
      <alignment horizontal="center"/>
    </xf>
    <xf numFmtId="183" fontId="23" fillId="0" borderId="20" xfId="1" applyNumberFormat="1" applyFont="1" applyBorder="1" applyAlignment="1" applyProtection="1">
      <alignment horizontal="right"/>
      <protection locked="0"/>
    </xf>
    <xf numFmtId="0" fontId="5" fillId="0" borderId="4" xfId="1" applyFont="1" applyBorder="1" applyAlignment="1">
      <alignment horizontal="center" vertical="center"/>
    </xf>
    <xf numFmtId="0" fontId="40" fillId="0" borderId="42" xfId="0" applyFont="1" applyBorder="1" applyAlignment="1">
      <alignment horizontal="left" vertical="top"/>
    </xf>
    <xf numFmtId="0" fontId="40" fillId="0" borderId="43" xfId="0" applyFont="1" applyBorder="1" applyAlignment="1">
      <alignment horizontal="center" vertical="top"/>
    </xf>
    <xf numFmtId="0" fontId="26" fillId="0" borderId="0" xfId="1" applyFont="1" applyAlignment="1" applyProtection="1">
      <alignment horizontal="left" vertical="top" wrapText="1"/>
      <protection locked="0"/>
    </xf>
    <xf numFmtId="0" fontId="5" fillId="0" borderId="4" xfId="1" applyFont="1" applyBorder="1" applyAlignment="1">
      <alignment horizontal="left" vertical="center" indent="1"/>
    </xf>
    <xf numFmtId="0" fontId="2" fillId="0" borderId="0" xfId="0" applyFont="1" applyAlignment="1">
      <alignment horizontal="left" vertical="top"/>
    </xf>
    <xf numFmtId="0" fontId="11" fillId="0" borderId="42" xfId="0" applyFont="1" applyBorder="1" applyAlignment="1">
      <alignment horizontal="left" vertical="top"/>
    </xf>
    <xf numFmtId="0" fontId="11" fillId="0" borderId="43" xfId="0" applyFont="1" applyBorder="1" applyAlignment="1">
      <alignment horizontal="left" vertical="top"/>
    </xf>
    <xf numFmtId="0" fontId="2" fillId="0" borderId="41" xfId="0" applyFont="1" applyBorder="1" applyAlignment="1">
      <alignment horizontal="left" vertical="top"/>
    </xf>
    <xf numFmtId="0" fontId="5" fillId="0" borderId="4" xfId="1" applyFont="1" applyBorder="1" applyAlignment="1">
      <alignment horizontal="left" vertical="center" wrapText="1" indent="1"/>
    </xf>
    <xf numFmtId="180" fontId="2" fillId="0" borderId="1" xfId="5" applyFont="1" applyFill="1" applyBorder="1" applyAlignment="1" applyProtection="1">
      <alignment vertical="center"/>
    </xf>
    <xf numFmtId="176" fontId="2" fillId="3" borderId="1" xfId="5" applyNumberFormat="1" applyFont="1" applyFill="1" applyBorder="1" applyAlignment="1" applyProtection="1">
      <alignment vertical="center"/>
      <protection locked="0"/>
    </xf>
    <xf numFmtId="181" fontId="2" fillId="3" borderId="1" xfId="5" applyNumberFormat="1" applyFont="1" applyFill="1" applyBorder="1" applyAlignment="1" applyProtection="1">
      <alignment vertical="center"/>
      <protection locked="0"/>
    </xf>
    <xf numFmtId="180" fontId="2" fillId="0" borderId="1" xfId="5" applyFont="1" applyFill="1" applyBorder="1" applyAlignment="1" applyProtection="1">
      <alignment vertical="center"/>
      <protection locked="0"/>
    </xf>
    <xf numFmtId="176" fontId="2" fillId="0" borderId="1" xfId="5" applyNumberFormat="1" applyFont="1" applyFill="1" applyBorder="1" applyAlignment="1" applyProtection="1">
      <alignment vertical="center"/>
    </xf>
    <xf numFmtId="180" fontId="2" fillId="4" borderId="1" xfId="5" applyFont="1" applyFill="1" applyBorder="1" applyAlignment="1" applyProtection="1">
      <alignment vertical="center"/>
      <protection locked="0"/>
    </xf>
    <xf numFmtId="176" fontId="2" fillId="5" borderId="1" xfId="5" applyNumberFormat="1" applyFont="1" applyFill="1" applyBorder="1" applyAlignment="1" applyProtection="1">
      <alignment vertical="center"/>
      <protection locked="0"/>
    </xf>
    <xf numFmtId="180" fontId="2" fillId="6" borderId="1" xfId="5" applyFont="1" applyFill="1" applyBorder="1" applyAlignment="1" applyProtection="1">
      <alignment vertical="center"/>
    </xf>
    <xf numFmtId="181" fontId="2" fillId="7" borderId="1" xfId="5" applyNumberFormat="1" applyFont="1" applyFill="1" applyBorder="1" applyAlignment="1" applyProtection="1">
      <alignment vertical="center"/>
      <protection locked="0"/>
    </xf>
    <xf numFmtId="0" fontId="10" fillId="0" borderId="41" xfId="0" applyFont="1" applyBorder="1" applyAlignment="1">
      <alignment horizontal="left" vertical="top"/>
    </xf>
    <xf numFmtId="0" fontId="11" fillId="0" borderId="4" xfId="1" applyFont="1" applyBorder="1" applyAlignment="1">
      <alignment horizontal="left" vertical="center"/>
    </xf>
    <xf numFmtId="180" fontId="10" fillId="0" borderId="1" xfId="5" applyFont="1" applyFill="1" applyBorder="1" applyAlignment="1" applyProtection="1">
      <alignment vertical="center"/>
    </xf>
    <xf numFmtId="0" fontId="7" fillId="0" borderId="0" xfId="0" applyFont="1" applyAlignment="1">
      <alignment horizontal="left" vertical="top"/>
    </xf>
    <xf numFmtId="176" fontId="10" fillId="3" borderId="1" xfId="5" applyNumberFormat="1" applyFont="1" applyFill="1" applyBorder="1" applyAlignment="1" applyProtection="1">
      <alignment vertical="center"/>
      <protection locked="0"/>
    </xf>
    <xf numFmtId="181" fontId="10" fillId="3" borderId="1" xfId="5" applyNumberFormat="1" applyFont="1" applyFill="1" applyBorder="1" applyAlignment="1" applyProtection="1">
      <alignment vertical="center"/>
      <protection locked="0"/>
    </xf>
    <xf numFmtId="180" fontId="10" fillId="0" borderId="1" xfId="5" applyFont="1" applyFill="1" applyBorder="1" applyAlignment="1" applyProtection="1">
      <alignment vertical="center"/>
      <protection locked="0"/>
    </xf>
    <xf numFmtId="176" fontId="10" fillId="0" borderId="1" xfId="5" applyNumberFormat="1" applyFont="1" applyFill="1" applyBorder="1" applyAlignment="1" applyProtection="1">
      <alignment vertical="center"/>
    </xf>
    <xf numFmtId="0" fontId="11" fillId="0" borderId="44" xfId="1" applyFont="1" applyBorder="1" applyAlignment="1">
      <alignment vertical="center"/>
    </xf>
    <xf numFmtId="176" fontId="10" fillId="0" borderId="1" xfId="5" applyNumberFormat="1" applyFont="1" applyFill="1" applyBorder="1" applyAlignment="1" applyProtection="1">
      <alignment vertical="center"/>
      <protection locked="0"/>
    </xf>
    <xf numFmtId="0" fontId="39" fillId="8" borderId="0" xfId="0" applyFont="1" applyFill="1" applyAlignment="1">
      <alignment horizontal="left" vertical="top"/>
    </xf>
    <xf numFmtId="0" fontId="26" fillId="0" borderId="0" xfId="1" applyFont="1" applyAlignment="1" applyProtection="1">
      <alignment horizontal="left" vertical="top"/>
      <protection locked="0"/>
    </xf>
    <xf numFmtId="0" fontId="24" fillId="0" borderId="5" xfId="1" applyFont="1" applyBorder="1" applyAlignment="1" applyProtection="1">
      <alignment horizontal="right"/>
      <protection locked="0"/>
    </xf>
    <xf numFmtId="0" fontId="38" fillId="0" borderId="0" xfId="0" applyFont="1" applyAlignment="1" applyProtection="1">
      <alignment horizontal="left" vertical="center" readingOrder="1"/>
      <protection locked="0"/>
    </xf>
    <xf numFmtId="0" fontId="13" fillId="0" borderId="0" xfId="0" quotePrefix="1" applyFont="1" applyAlignment="1">
      <alignment horizontal="right" vertical="top"/>
    </xf>
    <xf numFmtId="0" fontId="39" fillId="0" borderId="0" xfId="0" applyFont="1" applyAlignment="1">
      <alignment horizontal="right" vertical="top"/>
    </xf>
    <xf numFmtId="0" fontId="0" fillId="0" borderId="0" xfId="0" applyAlignment="1">
      <alignment horizontal="right" vertical="top"/>
    </xf>
    <xf numFmtId="0" fontId="42" fillId="0" borderId="0" xfId="7" applyAlignment="1">
      <alignment horizontal="left" vertical="top"/>
    </xf>
    <xf numFmtId="0" fontId="42" fillId="0" borderId="0" xfId="7" applyAlignment="1">
      <alignment horizontal="left" vertical="top" indent="1"/>
    </xf>
    <xf numFmtId="0" fontId="42" fillId="0" borderId="0" xfId="7" applyFill="1"/>
    <xf numFmtId="0" fontId="13" fillId="8" borderId="0" xfId="0" applyFont="1" applyFill="1" applyAlignment="1">
      <alignment horizontal="left" vertical="top"/>
    </xf>
    <xf numFmtId="0" fontId="15" fillId="0" borderId="0" xfId="3" applyFont="1" applyProtection="1"/>
    <xf numFmtId="0" fontId="13" fillId="9" borderId="0" xfId="0" quotePrefix="1" applyFont="1" applyFill="1" applyAlignment="1">
      <alignment horizontal="right" vertical="top"/>
    </xf>
    <xf numFmtId="0" fontId="39" fillId="9" borderId="0" xfId="0" applyFont="1" applyFill="1" applyAlignment="1">
      <alignment horizontal="left" vertical="top"/>
    </xf>
    <xf numFmtId="0" fontId="42" fillId="9" borderId="0" xfId="7" applyFill="1" applyAlignment="1">
      <alignment horizontal="left" vertical="top"/>
    </xf>
    <xf numFmtId="0" fontId="39" fillId="9" borderId="0" xfId="0" applyFont="1" applyFill="1" applyAlignment="1">
      <alignment vertical="top"/>
    </xf>
    <xf numFmtId="0" fontId="28" fillId="0" borderId="0" xfId="2" applyFont="1" applyAlignment="1" applyProtection="1">
      <alignment horizontal="left"/>
      <protection locked="0"/>
    </xf>
    <xf numFmtId="0" fontId="15" fillId="0" borderId="0" xfId="2" applyFont="1" applyAlignment="1" applyProtection="1">
      <alignment horizontal="left"/>
      <protection locked="0"/>
    </xf>
    <xf numFmtId="0" fontId="44" fillId="0" borderId="0" xfId="0" applyFont="1" applyAlignment="1">
      <alignment horizontal="right" vertical="top"/>
    </xf>
    <xf numFmtId="0" fontId="44" fillId="0" borderId="0" xfId="0" applyFont="1" applyAlignment="1">
      <alignment horizontal="center" vertical="top"/>
    </xf>
    <xf numFmtId="0" fontId="4" fillId="0" borderId="0" xfId="1" applyFont="1" applyAlignment="1" applyProtection="1">
      <alignment horizontal="center"/>
      <protection locked="0"/>
    </xf>
    <xf numFmtId="0" fontId="13" fillId="0" borderId="0" xfId="0" applyFont="1" applyAlignment="1">
      <alignment horizontal="left" vertical="top"/>
    </xf>
    <xf numFmtId="183" fontId="23" fillId="0" borderId="1" xfId="1" applyNumberFormat="1" applyFont="1" applyBorder="1" applyProtection="1">
      <protection locked="0"/>
    </xf>
    <xf numFmtId="0" fontId="23" fillId="2" borderId="14" xfId="1" applyFont="1" applyFill="1" applyBorder="1" applyProtection="1">
      <protection locked="0"/>
    </xf>
    <xf numFmtId="176" fontId="5" fillId="2" borderId="43" xfId="1" applyNumberFormat="1" applyFont="1" applyFill="1" applyBorder="1" applyProtection="1">
      <protection locked="0"/>
    </xf>
    <xf numFmtId="0" fontId="11" fillId="0" borderId="45" xfId="1" applyFont="1" applyBorder="1" applyAlignment="1">
      <alignment horizontal="center" vertical="center" wrapText="1"/>
    </xf>
    <xf numFmtId="0" fontId="5" fillId="2" borderId="41" xfId="1" applyFont="1" applyFill="1" applyBorder="1" applyAlignment="1" applyProtection="1">
      <alignment horizontal="center"/>
      <protection locked="0"/>
    </xf>
    <xf numFmtId="0" fontId="5" fillId="2" borderId="41" xfId="1" applyFont="1" applyFill="1" applyBorder="1" applyProtection="1">
      <protection locked="0"/>
    </xf>
    <xf numFmtId="176" fontId="5" fillId="2" borderId="41" xfId="1" applyNumberFormat="1" applyFont="1" applyFill="1" applyBorder="1" applyProtection="1">
      <protection locked="0"/>
    </xf>
    <xf numFmtId="0" fontId="5" fillId="2" borderId="46" xfId="1" applyFont="1" applyFill="1" applyBorder="1" applyAlignment="1" applyProtection="1">
      <alignment horizontal="center"/>
      <protection locked="0"/>
    </xf>
    <xf numFmtId="176" fontId="5" fillId="2" borderId="47" xfId="1" applyNumberFormat="1" applyFont="1" applyFill="1" applyBorder="1" applyProtection="1">
      <protection locked="0"/>
    </xf>
    <xf numFmtId="0" fontId="5" fillId="2" borderId="46" xfId="1" applyFont="1" applyFill="1" applyBorder="1" applyAlignment="1" applyProtection="1">
      <alignment horizontal="left"/>
      <protection locked="0"/>
    </xf>
    <xf numFmtId="0" fontId="5" fillId="2" borderId="46" xfId="1" applyFont="1" applyFill="1" applyBorder="1" applyProtection="1">
      <protection locked="0"/>
    </xf>
    <xf numFmtId="0" fontId="5" fillId="2" borderId="48" xfId="1" applyFont="1" applyFill="1" applyBorder="1" applyProtection="1">
      <protection locked="0"/>
    </xf>
    <xf numFmtId="0" fontId="5" fillId="2" borderId="42" xfId="1" applyFont="1" applyFill="1" applyBorder="1" applyProtection="1">
      <protection locked="0"/>
    </xf>
    <xf numFmtId="176" fontId="5" fillId="2" borderId="42" xfId="1" applyNumberFormat="1" applyFont="1" applyFill="1" applyBorder="1" applyProtection="1">
      <protection locked="0"/>
    </xf>
    <xf numFmtId="176" fontId="5" fillId="2" borderId="49" xfId="1" applyNumberFormat="1" applyFont="1" applyFill="1" applyBorder="1" applyProtection="1">
      <protection locked="0"/>
    </xf>
    <xf numFmtId="0" fontId="11" fillId="0" borderId="50" xfId="1" applyFont="1" applyBorder="1" applyAlignment="1">
      <alignment horizontal="left" vertical="center"/>
    </xf>
    <xf numFmtId="0" fontId="5" fillId="0" borderId="51" xfId="1" applyFont="1" applyBorder="1" applyAlignment="1" applyProtection="1">
      <alignment horizontal="left"/>
      <protection locked="0"/>
    </xf>
    <xf numFmtId="176" fontId="5" fillId="0" borderId="51" xfId="1" applyNumberFormat="1" applyFont="1" applyBorder="1" applyProtection="1">
      <protection locked="0"/>
    </xf>
    <xf numFmtId="176" fontId="5" fillId="0" borderId="45" xfId="1" applyNumberFormat="1" applyFont="1" applyBorder="1" applyProtection="1">
      <protection locked="0"/>
    </xf>
    <xf numFmtId="0" fontId="5" fillId="2" borderId="52" xfId="1" applyFont="1" applyFill="1" applyBorder="1" applyAlignment="1" applyProtection="1">
      <alignment horizontal="center"/>
      <protection locked="0"/>
    </xf>
    <xf numFmtId="0" fontId="5" fillId="2" borderId="43" xfId="1" applyFont="1" applyFill="1" applyBorder="1" applyAlignment="1" applyProtection="1">
      <alignment horizontal="center"/>
      <protection locked="0"/>
    </xf>
    <xf numFmtId="0" fontId="5" fillId="2" borderId="43" xfId="1" applyFont="1" applyFill="1" applyBorder="1" applyProtection="1">
      <protection locked="0"/>
    </xf>
    <xf numFmtId="176" fontId="5" fillId="2" borderId="53" xfId="1" applyNumberFormat="1" applyFont="1" applyFill="1" applyBorder="1" applyProtection="1">
      <protection locked="0"/>
    </xf>
    <xf numFmtId="0" fontId="11" fillId="0" borderId="50" xfId="1" applyFont="1" applyBorder="1" applyAlignment="1">
      <alignment horizontal="center" vertical="center" wrapText="1"/>
    </xf>
    <xf numFmtId="0" fontId="11" fillId="0" borderId="51" xfId="1" applyFont="1" applyBorder="1" applyAlignment="1">
      <alignment horizontal="center" vertical="center" wrapText="1"/>
    </xf>
    <xf numFmtId="184" fontId="5" fillId="0" borderId="51" xfId="8" applyNumberFormat="1" applyFont="1" applyBorder="1" applyAlignment="1" applyProtection="1">
      <alignment horizontal="left"/>
      <protection locked="0"/>
    </xf>
    <xf numFmtId="0" fontId="4" fillId="0" borderId="0" xfId="1" applyFont="1" applyAlignment="1" applyProtection="1">
      <alignment horizontal="center"/>
      <protection locked="0"/>
    </xf>
    <xf numFmtId="0" fontId="4" fillId="0" borderId="0" xfId="1" applyFont="1" applyAlignment="1">
      <alignment horizontal="center"/>
    </xf>
    <xf numFmtId="180" fontId="11" fillId="2" borderId="0" xfId="5" applyFont="1" applyFill="1" applyAlignment="1" applyProtection="1">
      <alignment horizontal="center"/>
      <protection locked="0"/>
    </xf>
    <xf numFmtId="180" fontId="11" fillId="0" borderId="1" xfId="5" applyFont="1" applyFill="1" applyBorder="1" applyAlignment="1" applyProtection="1">
      <alignment horizontal="center" vertical="center"/>
    </xf>
    <xf numFmtId="180" fontId="11" fillId="0" borderId="2" xfId="5" applyFont="1" applyFill="1" applyBorder="1" applyAlignment="1" applyProtection="1">
      <alignment horizontal="center" vertical="center"/>
    </xf>
    <xf numFmtId="180" fontId="11" fillId="0" borderId="4" xfId="5" applyFont="1" applyFill="1" applyBorder="1" applyAlignment="1" applyProtection="1">
      <alignment horizontal="center" vertical="center"/>
    </xf>
    <xf numFmtId="0" fontId="22" fillId="0" borderId="0" xfId="1" applyFont="1" applyAlignment="1" applyProtection="1">
      <alignment horizontal="center"/>
      <protection locked="0"/>
    </xf>
    <xf numFmtId="0" fontId="22" fillId="2" borderId="0" xfId="1" applyFont="1" applyFill="1" applyAlignment="1" applyProtection="1">
      <alignment horizontal="center"/>
      <protection locked="0"/>
    </xf>
    <xf numFmtId="0" fontId="26" fillId="0" borderId="0" xfId="1" applyFont="1" applyAlignment="1" applyProtection="1">
      <alignment horizontal="left" vertical="top" wrapText="1"/>
      <protection locked="0"/>
    </xf>
    <xf numFmtId="0" fontId="4" fillId="2" borderId="28" xfId="1" applyFont="1" applyFill="1" applyBorder="1" applyAlignment="1" applyProtection="1">
      <alignment horizontal="center" vertical="center"/>
      <protection locked="0"/>
    </xf>
    <xf numFmtId="0" fontId="22" fillId="0" borderId="19" xfId="1" applyFont="1" applyBorder="1" applyAlignment="1">
      <alignment horizontal="center" vertical="center" wrapText="1"/>
    </xf>
    <xf numFmtId="0" fontId="2" fillId="2" borderId="1" xfId="1" applyFill="1" applyBorder="1" applyProtection="1">
      <protection locked="0"/>
    </xf>
    <xf numFmtId="0" fontId="2" fillId="0" borderId="20" xfId="1" applyBorder="1" applyProtection="1">
      <protection locked="0"/>
    </xf>
    <xf numFmtId="0" fontId="4" fillId="2" borderId="0" xfId="1" applyFont="1" applyFill="1" applyAlignment="1" applyProtection="1">
      <alignment horizontal="center"/>
      <protection locked="0"/>
    </xf>
    <xf numFmtId="0" fontId="5" fillId="0" borderId="0" xfId="1" applyFont="1" applyAlignment="1" applyProtection="1">
      <alignment horizontal="left" vertical="top" wrapText="1"/>
      <protection locked="0"/>
    </xf>
    <xf numFmtId="0" fontId="12" fillId="0" borderId="0" xfId="1" applyFont="1" applyAlignment="1" applyProtection="1">
      <alignment horizontal="left" vertical="top" wrapText="1"/>
      <protection locked="0"/>
    </xf>
    <xf numFmtId="176" fontId="2" fillId="3" borderId="1" xfId="1" applyNumberFormat="1" applyFill="1" applyBorder="1" applyAlignment="1" applyProtection="1">
      <alignment horizontal="center"/>
      <protection locked="0"/>
    </xf>
    <xf numFmtId="0" fontId="6" fillId="0" borderId="7" xfId="1" applyFont="1" applyBorder="1" applyAlignment="1">
      <alignment horizontal="center" vertical="center" wrapText="1"/>
    </xf>
    <xf numFmtId="0" fontId="2" fillId="0" borderId="19" xfId="1" applyBorder="1"/>
    <xf numFmtId="0" fontId="2" fillId="0" borderId="7" xfId="1" applyBorder="1" applyProtection="1">
      <protection locked="0"/>
    </xf>
    <xf numFmtId="0" fontId="12" fillId="0" borderId="0" xfId="1" applyFont="1" applyAlignment="1" applyProtection="1">
      <alignment vertical="top" wrapText="1"/>
      <protection locked="0"/>
    </xf>
    <xf numFmtId="0" fontId="2" fillId="3" borderId="1" xfId="1" applyFill="1" applyBorder="1" applyProtection="1">
      <protection locked="0"/>
    </xf>
    <xf numFmtId="0" fontId="2" fillId="3" borderId="2" xfId="1" applyFill="1" applyBorder="1" applyAlignment="1" applyProtection="1">
      <alignment horizontal="center"/>
      <protection locked="0"/>
    </xf>
    <xf numFmtId="0" fontId="2" fillId="3" borderId="4" xfId="1" applyFill="1" applyBorder="1" applyAlignment="1" applyProtection="1">
      <alignment horizontal="center"/>
      <protection locked="0"/>
    </xf>
    <xf numFmtId="0" fontId="2" fillId="0" borderId="0" xfId="1" applyProtection="1">
      <protection locked="0"/>
    </xf>
    <xf numFmtId="0" fontId="11" fillId="0" borderId="6" xfId="1" applyFont="1" applyBorder="1" applyAlignment="1">
      <alignment horizontal="center" vertical="center"/>
    </xf>
    <xf numFmtId="0" fontId="20" fillId="0" borderId="0" xfId="1" applyFont="1" applyAlignment="1" applyProtection="1">
      <alignment horizontal="left" vertical="top" wrapText="1"/>
      <protection locked="0"/>
    </xf>
    <xf numFmtId="0" fontId="3" fillId="0" borderId="0" xfId="1" applyFont="1" applyAlignment="1" applyProtection="1">
      <alignment horizontal="center"/>
      <protection locked="0"/>
    </xf>
    <xf numFmtId="0" fontId="4" fillId="0" borderId="0" xfId="1" applyFont="1" applyAlignment="1" applyProtection="1">
      <alignment horizontal="center" vertical="center"/>
      <protection locked="0"/>
    </xf>
    <xf numFmtId="0" fontId="4" fillId="2" borderId="0" xfId="1" applyFont="1" applyFill="1" applyAlignment="1" applyProtection="1">
      <alignment horizontal="center" vertical="center"/>
      <protection locked="0"/>
    </xf>
    <xf numFmtId="0" fontId="3" fillId="2" borderId="0" xfId="1" applyFont="1" applyFill="1" applyAlignment="1" applyProtection="1">
      <alignment horizontal="center"/>
      <protection locked="0"/>
    </xf>
  </cellXfs>
  <cellStyles count="9">
    <cellStyle name="一般" xfId="0" builtinId="0"/>
    <cellStyle name="一般 2" xfId="1" xr:uid="{EC4165CB-7F5C-4D95-8736-698D727C309D}"/>
    <cellStyle name="一般_Sheet1" xfId="6" xr:uid="{7A435946-BF35-4375-ACBC-04F52F963246}"/>
    <cellStyle name="一般_Sheet2" xfId="2" xr:uid="{44AA34B6-1D85-4D07-9B59-B44FBF618AF2}"/>
    <cellStyle name="一般_期中報告-會計報告" xfId="3" xr:uid="{EA00054D-8895-4793-B3CE-4E16FB8D3266}"/>
    <cellStyle name="千分位" xfId="8" builtinId="3"/>
    <cellStyle name="千分位 2" xfId="4" xr:uid="{6C4EA522-F42D-48F7-9912-892F01913371}"/>
    <cellStyle name="千分位[0] 2" xfId="5" xr:uid="{8649B6C7-1F5B-4670-BE87-328DF72A6F18}"/>
    <cellStyle name="超連結" xfId="7" builtinId="8"/>
  </cellStyles>
  <dxfs count="0"/>
  <tableStyles count="0" defaultTableStyle="TableStyleMedium9" defaultPivotStyle="PivotStyleLight16"/>
  <colors>
    <mruColors>
      <color rgb="FFCCFFCC"/>
      <color rgb="FF99FFCC"/>
      <color rgb="FF99FF99"/>
      <color rgb="FFCCFF99"/>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63434-FF5F-4DB2-842B-C3E174AA1C2E}">
  <sheetPr>
    <pageSetUpPr fitToPage="1"/>
  </sheetPr>
  <dimension ref="A1:C36"/>
  <sheetViews>
    <sheetView workbookViewId="0">
      <selection activeCell="H11" sqref="H11"/>
    </sheetView>
  </sheetViews>
  <sheetFormatPr defaultRowHeight="13.2" x14ac:dyDescent="0.25"/>
  <cols>
    <col min="1" max="1" width="14.5546875" style="333" customWidth="1"/>
    <col min="2" max="2" width="33.77734375" customWidth="1"/>
  </cols>
  <sheetData>
    <row r="1" spans="1:3" ht="13.8" x14ac:dyDescent="0.25">
      <c r="A1" s="332" t="s">
        <v>242</v>
      </c>
      <c r="B1" s="327" t="s">
        <v>243</v>
      </c>
      <c r="C1" s="348" t="s">
        <v>309</v>
      </c>
    </row>
    <row r="2" spans="1:3" ht="13.8" x14ac:dyDescent="0.25">
      <c r="A2" s="332" t="s">
        <v>287</v>
      </c>
    </row>
    <row r="3" spans="1:3" ht="13.8" x14ac:dyDescent="0.25">
      <c r="A3" s="332" t="s">
        <v>288</v>
      </c>
      <c r="B3" s="337" t="s">
        <v>306</v>
      </c>
    </row>
    <row r="4" spans="1:3" ht="13.8" x14ac:dyDescent="0.25">
      <c r="A4" s="332" t="s">
        <v>289</v>
      </c>
      <c r="B4" s="337" t="s">
        <v>307</v>
      </c>
    </row>
    <row r="5" spans="1:3" ht="13.8" x14ac:dyDescent="0.25">
      <c r="A5" s="332" t="s">
        <v>292</v>
      </c>
      <c r="B5" s="327" t="s">
        <v>296</v>
      </c>
      <c r="C5" s="348" t="s">
        <v>310</v>
      </c>
    </row>
    <row r="6" spans="1:3" ht="13.8" x14ac:dyDescent="0.25">
      <c r="A6" s="332" t="s">
        <v>293</v>
      </c>
      <c r="B6" s="327" t="s">
        <v>296</v>
      </c>
      <c r="C6" s="348" t="s">
        <v>310</v>
      </c>
    </row>
    <row r="7" spans="1:3" ht="13.8" x14ac:dyDescent="0.25">
      <c r="A7" s="332" t="s">
        <v>294</v>
      </c>
      <c r="B7" s="327" t="s">
        <v>297</v>
      </c>
      <c r="C7" s="348" t="s">
        <v>310</v>
      </c>
    </row>
    <row r="8" spans="1:3" ht="13.8" x14ac:dyDescent="0.25">
      <c r="A8" s="332" t="s">
        <v>295</v>
      </c>
      <c r="B8" s="327" t="s">
        <v>298</v>
      </c>
    </row>
    <row r="9" spans="1:3" ht="13.8" x14ac:dyDescent="0.25">
      <c r="A9" s="332"/>
    </row>
    <row r="10" spans="1:3" ht="13.8" x14ac:dyDescent="0.25">
      <c r="A10" s="345" t="s">
        <v>299</v>
      </c>
      <c r="B10" s="346" t="s">
        <v>300</v>
      </c>
      <c r="C10" s="320"/>
    </row>
    <row r="11" spans="1:3" ht="13.8" x14ac:dyDescent="0.25">
      <c r="A11" s="339" t="s">
        <v>290</v>
      </c>
      <c r="B11" s="341" t="s">
        <v>291</v>
      </c>
    </row>
    <row r="12" spans="1:3" ht="13.8" x14ac:dyDescent="0.25">
      <c r="A12" s="339" t="s">
        <v>254</v>
      </c>
      <c r="B12" s="340" t="s">
        <v>268</v>
      </c>
    </row>
    <row r="13" spans="1:3" ht="13.8" x14ac:dyDescent="0.25">
      <c r="A13" s="331" t="s">
        <v>255</v>
      </c>
      <c r="B13" s="334" t="s">
        <v>269</v>
      </c>
    </row>
    <row r="14" spans="1:3" ht="13.8" x14ac:dyDescent="0.25">
      <c r="A14" s="331"/>
      <c r="B14" s="335" t="s">
        <v>272</v>
      </c>
    </row>
    <row r="15" spans="1:3" ht="13.8" x14ac:dyDescent="0.25">
      <c r="A15" s="331"/>
      <c r="B15" s="335" t="s">
        <v>273</v>
      </c>
    </row>
    <row r="16" spans="1:3" ht="13.8" x14ac:dyDescent="0.25">
      <c r="A16" s="331" t="s">
        <v>256</v>
      </c>
      <c r="B16" s="334" t="s">
        <v>270</v>
      </c>
    </row>
    <row r="18" spans="1:2" ht="13.8" x14ac:dyDescent="0.25">
      <c r="A18" s="339" t="s">
        <v>257</v>
      </c>
      <c r="B18" s="341" t="s">
        <v>271</v>
      </c>
    </row>
    <row r="20" spans="1:2" ht="13.8" x14ac:dyDescent="0.25">
      <c r="A20" s="339" t="s">
        <v>258</v>
      </c>
      <c r="B20" s="341" t="s">
        <v>274</v>
      </c>
    </row>
    <row r="21" spans="1:2" ht="13.8" x14ac:dyDescent="0.25">
      <c r="B21" s="335" t="s">
        <v>278</v>
      </c>
    </row>
    <row r="23" spans="1:2" ht="13.8" x14ac:dyDescent="0.25">
      <c r="A23" s="339" t="s">
        <v>259</v>
      </c>
      <c r="B23" s="341" t="s">
        <v>275</v>
      </c>
    </row>
    <row r="24" spans="1:2" x14ac:dyDescent="0.25">
      <c r="A24" s="331"/>
      <c r="B24" s="334"/>
    </row>
    <row r="25" spans="1:2" ht="13.8" x14ac:dyDescent="0.25">
      <c r="A25" s="339" t="s">
        <v>276</v>
      </c>
      <c r="B25" s="342" t="s">
        <v>231</v>
      </c>
    </row>
    <row r="26" spans="1:2" ht="13.8" x14ac:dyDescent="0.25">
      <c r="A26" s="331" t="s">
        <v>262</v>
      </c>
      <c r="B26" s="336" t="s">
        <v>279</v>
      </c>
    </row>
    <row r="27" spans="1:2" ht="13.8" x14ac:dyDescent="0.25">
      <c r="A27" s="331" t="s">
        <v>263</v>
      </c>
      <c r="B27" s="334" t="s">
        <v>280</v>
      </c>
    </row>
    <row r="28" spans="1:2" ht="13.8" x14ac:dyDescent="0.25">
      <c r="A28" s="331" t="s">
        <v>264</v>
      </c>
      <c r="B28" s="334" t="s">
        <v>281</v>
      </c>
    </row>
    <row r="29" spans="1:2" ht="13.8" x14ac:dyDescent="0.25">
      <c r="A29" s="331"/>
      <c r="B29" s="294"/>
    </row>
    <row r="30" spans="1:2" ht="13.8" x14ac:dyDescent="0.25">
      <c r="A30" s="339" t="s">
        <v>277</v>
      </c>
      <c r="B30" s="340" t="s">
        <v>267</v>
      </c>
    </row>
    <row r="31" spans="1:2" ht="13.8" x14ac:dyDescent="0.25">
      <c r="A31" s="331" t="s">
        <v>260</v>
      </c>
      <c r="B31" s="334" t="s">
        <v>282</v>
      </c>
    </row>
    <row r="32" spans="1:2" ht="13.8" x14ac:dyDescent="0.25">
      <c r="A32" s="331" t="s">
        <v>261</v>
      </c>
      <c r="B32" s="334" t="s">
        <v>283</v>
      </c>
    </row>
    <row r="34" spans="1:2" ht="13.8" x14ac:dyDescent="0.25">
      <c r="A34" s="339" t="s">
        <v>284</v>
      </c>
      <c r="B34" s="340" t="s">
        <v>206</v>
      </c>
    </row>
    <row r="35" spans="1:2" ht="13.8" x14ac:dyDescent="0.25">
      <c r="A35" s="331" t="s">
        <v>266</v>
      </c>
      <c r="B35" s="334" t="s">
        <v>285</v>
      </c>
    </row>
    <row r="36" spans="1:2" ht="13.8" x14ac:dyDescent="0.25">
      <c r="A36" s="331" t="s">
        <v>265</v>
      </c>
      <c r="B36" s="334" t="s">
        <v>286</v>
      </c>
    </row>
  </sheetData>
  <phoneticPr fontId="1" type="noConversion"/>
  <hyperlinks>
    <hyperlink ref="B13" location="'1100_計畫人員'!Print_Area" display="計畫人員" xr:uid="{D57B1825-7215-4AF4-B59F-768CD70C27A7}"/>
    <hyperlink ref="B16" location="'1200_顧問'!Print_Area" display="顧問費" xr:uid="{F8D3E11F-230F-4988-BE17-97309754C2B3}"/>
    <hyperlink ref="B18" location="'3000_設備使用費'!Print_Area" display="消耗性器材及原材料費" xr:uid="{6854A7EA-4187-4599-9A7B-EC6FFEF2A384}"/>
    <hyperlink ref="B14" location="工時記錄表!Print_Area" display="工時記錄表" xr:uid="{09C8E8FA-1A7C-4AD4-88CF-FDEFBF7C25F4}"/>
    <hyperlink ref="B15" location="加班記錄!Print_Area" display="加班記錄" xr:uid="{61D1F9DA-6842-4B02-B226-9A0BD93B723E}"/>
    <hyperlink ref="B20" location="'3000_設備使用費'!Print_Area" display="設備使用費" xr:uid="{57DA6A57-E0A9-449A-951B-CDDFE861DA41}"/>
    <hyperlink ref="B23" location="'4000_設備維護費'!Print_Area" display="設備維護費" xr:uid="{643781DC-25F7-4B44-A179-85F37FF620AA}"/>
    <hyperlink ref="B21" location="設備使用記錄表!Print_Area" display="設備使用記錄表" xr:uid="{C5FCC967-E57A-4B78-8B27-BA5BE7830F88}"/>
    <hyperlink ref="B26" location="'5100_技術或智財權購買費'!A1" display="技術或智財權購買費" xr:uid="{D362929F-7F30-40E5-AE28-6AA7F8AD2D63}"/>
    <hyperlink ref="B27" location="'5200_委託研究費'!A1" display="委託研究費" xr:uid="{24E3E5E8-D988-40B0-A20C-429F8C75C556}"/>
    <hyperlink ref="B28" location="'5300_委託勞務費'!A1" display="委託勞務費" xr:uid="{8A3ECB9A-AE20-49C2-BDF0-2408F4B5AD0F}"/>
    <hyperlink ref="B31" location="'6100_國內差旅費'!A1" display="國內差旅費" xr:uid="{225A78AE-26BA-4331-A71F-ECD4A0E7A385}"/>
    <hyperlink ref="B32" location="'6200_國外差旅費'!Print_Area" display="國外差旅費" xr:uid="{B17CEC1C-230B-46A7-80E2-104E33C67A70}"/>
    <hyperlink ref="B35" location="'7100_研發成果廣宣支出'!A1" display="研發成果廣宣支出" xr:uid="{C3715CF9-DD61-451C-8329-F49C8C7D8F40}"/>
    <hyperlink ref="B36" location="'7200_其他市場驗證費'!Print_Area" display="其他市場驗證支出" xr:uid="{58697201-9E28-46AD-9CB9-BA4DAEBC3190}"/>
    <hyperlink ref="B11" location="'0000_經費累計表(按月編製)'!A1" display="經費累計表(按月編製)" xr:uid="{FBEFB050-EEF0-4983-95FC-6B04C3FD0CD1}"/>
  </hyperlinks>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80311-5551-4BF8-BB8A-C382C84834B4}">
  <dimension ref="A1:M27"/>
  <sheetViews>
    <sheetView view="pageBreakPreview" zoomScale="60" zoomScaleNormal="80" workbookViewId="0">
      <selection sqref="A1:M1"/>
    </sheetView>
  </sheetViews>
  <sheetFormatPr defaultColWidth="13.44140625" defaultRowHeight="15.6" x14ac:dyDescent="0.3"/>
  <cols>
    <col min="1" max="1" width="3" style="1" customWidth="1"/>
    <col min="2" max="2" width="21.109375" style="1" customWidth="1"/>
    <col min="3" max="3" width="18.5546875" style="1" customWidth="1"/>
    <col min="4" max="4" width="20.21875" style="1" customWidth="1"/>
    <col min="5" max="5" width="18.77734375" style="1" customWidth="1"/>
    <col min="6" max="6" width="18" style="1" bestFit="1" customWidth="1"/>
    <col min="7" max="7" width="14.44140625" style="1" customWidth="1"/>
    <col min="8" max="8" width="15.5546875" style="1" customWidth="1"/>
    <col min="9" max="9" width="14.44140625" style="1" customWidth="1"/>
    <col min="10" max="10" width="17.44140625" style="1" customWidth="1"/>
    <col min="11" max="11" width="10.44140625" style="1" customWidth="1"/>
    <col min="12" max="12" width="10" style="1" customWidth="1"/>
    <col min="13" max="13" width="14.21875" style="1" bestFit="1" customWidth="1"/>
    <col min="14" max="14" width="13.44140625" style="1" customWidth="1"/>
    <col min="15" max="16384" width="13.44140625" style="1"/>
  </cols>
  <sheetData>
    <row r="1" spans="1:13" ht="26.25" customHeight="1" x14ac:dyDescent="0.4">
      <c r="A1" s="375" t="str">
        <f>基本資料及目錄!B1</f>
        <v>誠明股份有限公司</v>
      </c>
      <c r="B1" s="375"/>
      <c r="C1" s="375"/>
      <c r="D1" s="375"/>
      <c r="E1" s="375"/>
      <c r="F1" s="375"/>
      <c r="G1" s="375"/>
      <c r="H1" s="375"/>
      <c r="I1" s="375"/>
      <c r="J1" s="375"/>
      <c r="K1" s="375"/>
      <c r="L1" s="375"/>
      <c r="M1" s="375"/>
    </row>
    <row r="2" spans="1:13" ht="30" customHeight="1" x14ac:dyDescent="0.4">
      <c r="A2" s="388" t="s">
        <v>214</v>
      </c>
      <c r="B2" s="388"/>
      <c r="C2" s="388"/>
      <c r="D2" s="388"/>
      <c r="E2" s="388"/>
      <c r="F2" s="388"/>
      <c r="G2" s="388"/>
      <c r="H2" s="388"/>
      <c r="I2" s="388"/>
      <c r="J2" s="388"/>
      <c r="K2" s="388"/>
      <c r="L2" s="388"/>
      <c r="M2" s="388"/>
    </row>
    <row r="3" spans="1:13" ht="16.8" thickBot="1" x14ac:dyDescent="0.35">
      <c r="A3" s="3"/>
      <c r="B3" s="3"/>
      <c r="C3" s="3"/>
      <c r="D3" s="3"/>
      <c r="E3" s="3"/>
      <c r="F3" s="3"/>
      <c r="G3" s="3"/>
      <c r="H3" s="3"/>
      <c r="I3" s="3"/>
      <c r="J3" s="3"/>
      <c r="K3" s="3"/>
      <c r="L3" s="3"/>
      <c r="M3" s="4" t="s">
        <v>0</v>
      </c>
    </row>
    <row r="4" spans="1:13" s="115" customFormat="1" ht="38.25" customHeight="1" thickBot="1" x14ac:dyDescent="0.3">
      <c r="A4" s="400" t="s">
        <v>3</v>
      </c>
      <c r="B4" s="400"/>
      <c r="C4" s="52" t="s">
        <v>4</v>
      </c>
      <c r="D4" s="53" t="s">
        <v>5</v>
      </c>
      <c r="E4" s="53" t="s">
        <v>75</v>
      </c>
      <c r="F4" s="52" t="s">
        <v>1</v>
      </c>
      <c r="G4" s="52" t="s">
        <v>41</v>
      </c>
      <c r="H4" s="52" t="s">
        <v>76</v>
      </c>
      <c r="I4" s="52" t="s">
        <v>77</v>
      </c>
      <c r="J4" s="52" t="s">
        <v>78</v>
      </c>
      <c r="K4" s="52" t="s">
        <v>47</v>
      </c>
      <c r="L4" s="52" t="s">
        <v>79</v>
      </c>
      <c r="M4" s="114" t="s">
        <v>80</v>
      </c>
    </row>
    <row r="5" spans="1:13" s="72" customFormat="1" ht="18" customHeight="1" x14ac:dyDescent="0.3">
      <c r="A5" s="116"/>
      <c r="B5" s="117"/>
      <c r="C5" s="118"/>
      <c r="D5" s="118"/>
      <c r="E5" s="118"/>
      <c r="F5" s="118"/>
      <c r="G5" s="118"/>
      <c r="H5" s="118"/>
      <c r="I5" s="118"/>
      <c r="J5" s="118"/>
      <c r="K5" s="118"/>
      <c r="L5" s="118"/>
      <c r="M5" s="119"/>
    </row>
    <row r="6" spans="1:13" s="72" customFormat="1" ht="18" customHeight="1" x14ac:dyDescent="0.3">
      <c r="A6" s="120"/>
      <c r="B6" s="121" t="s">
        <v>14</v>
      </c>
      <c r="C6" s="122" t="s">
        <v>15</v>
      </c>
      <c r="D6" s="122" t="s">
        <v>15</v>
      </c>
      <c r="E6" s="123">
        <v>800000</v>
      </c>
      <c r="F6" s="124" t="s">
        <v>81</v>
      </c>
      <c r="G6" s="122">
        <v>11205003</v>
      </c>
      <c r="H6" s="122" t="s">
        <v>82</v>
      </c>
      <c r="I6" s="122" t="s">
        <v>83</v>
      </c>
      <c r="J6" s="122" t="s">
        <v>84</v>
      </c>
      <c r="K6" s="122">
        <v>1</v>
      </c>
      <c r="L6" s="125" t="s">
        <v>85</v>
      </c>
      <c r="M6" s="126">
        <v>500</v>
      </c>
    </row>
    <row r="7" spans="1:13" s="72" customFormat="1" ht="16.5" customHeight="1" x14ac:dyDescent="0.3">
      <c r="A7" s="120"/>
      <c r="B7" s="121" t="s">
        <v>17</v>
      </c>
      <c r="C7" s="122" t="s">
        <v>18</v>
      </c>
      <c r="D7" s="122" t="s">
        <v>18</v>
      </c>
      <c r="E7" s="123">
        <v>500000</v>
      </c>
      <c r="F7" s="124" t="s">
        <v>86</v>
      </c>
      <c r="G7" s="122">
        <v>11205009</v>
      </c>
      <c r="H7" s="122" t="s">
        <v>87</v>
      </c>
      <c r="I7" s="122" t="s">
        <v>88</v>
      </c>
      <c r="J7" s="122" t="s">
        <v>89</v>
      </c>
      <c r="K7" s="122">
        <v>1</v>
      </c>
      <c r="L7" s="125" t="s">
        <v>85</v>
      </c>
      <c r="M7" s="126">
        <v>2500</v>
      </c>
    </row>
    <row r="8" spans="1:13" s="72" customFormat="1" ht="18" customHeight="1" x14ac:dyDescent="0.3">
      <c r="A8" s="120"/>
      <c r="B8" s="127"/>
      <c r="C8" s="122"/>
      <c r="D8" s="122"/>
      <c r="E8" s="123"/>
      <c r="F8" s="122"/>
      <c r="G8" s="122"/>
      <c r="H8" s="122"/>
      <c r="I8" s="122"/>
      <c r="J8" s="122"/>
      <c r="K8" s="122"/>
      <c r="L8" s="122"/>
      <c r="M8" s="126"/>
    </row>
    <row r="9" spans="1:13" s="72" customFormat="1" ht="16.5" customHeight="1" x14ac:dyDescent="0.3">
      <c r="A9" s="128"/>
      <c r="B9" s="129"/>
      <c r="C9" s="122"/>
      <c r="D9" s="122"/>
      <c r="E9" s="123"/>
      <c r="F9" s="122"/>
      <c r="G9" s="122"/>
      <c r="H9" s="122"/>
      <c r="I9" s="122"/>
      <c r="J9" s="122"/>
      <c r="K9" s="122"/>
      <c r="L9" s="122"/>
      <c r="M9" s="126"/>
    </row>
    <row r="10" spans="1:13" s="72" customFormat="1" ht="16.5" customHeight="1" x14ac:dyDescent="0.3">
      <c r="A10" s="120"/>
      <c r="B10" s="121"/>
      <c r="C10" s="122"/>
      <c r="D10" s="122"/>
      <c r="E10" s="123"/>
      <c r="F10" s="122"/>
      <c r="G10" s="122"/>
      <c r="H10" s="122"/>
      <c r="I10" s="122"/>
      <c r="J10" s="122"/>
      <c r="K10" s="122"/>
      <c r="L10" s="122"/>
      <c r="M10" s="126"/>
    </row>
    <row r="11" spans="1:13" s="72" customFormat="1" ht="17.25" customHeight="1" x14ac:dyDescent="0.3">
      <c r="A11" s="120"/>
      <c r="B11" s="121"/>
      <c r="C11" s="122"/>
      <c r="D11" s="122"/>
      <c r="E11" s="123"/>
      <c r="F11" s="122"/>
      <c r="G11" s="122"/>
      <c r="H11" s="122"/>
      <c r="I11" s="122"/>
      <c r="J11" s="122"/>
      <c r="K11" s="122"/>
      <c r="L11" s="122"/>
      <c r="M11" s="126"/>
    </row>
    <row r="12" spans="1:13" s="72" customFormat="1" ht="15.75" customHeight="1" x14ac:dyDescent="0.3">
      <c r="A12" s="120"/>
      <c r="B12" s="127"/>
      <c r="C12" s="122"/>
      <c r="D12" s="122"/>
      <c r="E12" s="123"/>
      <c r="F12" s="122"/>
      <c r="G12" s="122"/>
      <c r="H12" s="122"/>
      <c r="I12" s="122"/>
      <c r="J12" s="122"/>
      <c r="K12" s="122"/>
      <c r="L12" s="122"/>
      <c r="M12" s="126"/>
    </row>
    <row r="13" spans="1:13" s="72" customFormat="1" ht="19.5" customHeight="1" x14ac:dyDescent="0.3">
      <c r="A13" s="128"/>
      <c r="B13" s="129"/>
      <c r="C13" s="122"/>
      <c r="D13" s="122"/>
      <c r="E13" s="123"/>
      <c r="F13" s="122"/>
      <c r="G13" s="122"/>
      <c r="H13" s="122"/>
      <c r="I13" s="122"/>
      <c r="J13" s="122"/>
      <c r="K13" s="122"/>
      <c r="L13" s="122"/>
      <c r="M13" s="126"/>
    </row>
    <row r="14" spans="1:13" s="72" customFormat="1" ht="16.5" customHeight="1" x14ac:dyDescent="0.3">
      <c r="A14" s="120"/>
      <c r="B14" s="121"/>
      <c r="C14" s="122"/>
      <c r="D14" s="122"/>
      <c r="E14" s="123"/>
      <c r="F14" s="122"/>
      <c r="G14" s="122"/>
      <c r="H14" s="122"/>
      <c r="I14" s="122"/>
      <c r="J14" s="122"/>
      <c r="K14" s="122"/>
      <c r="L14" s="122"/>
      <c r="M14" s="126"/>
    </row>
    <row r="15" spans="1:13" s="72" customFormat="1" ht="17.25" customHeight="1" thickBot="1" x14ac:dyDescent="0.35">
      <c r="A15" s="130"/>
      <c r="B15" s="131"/>
      <c r="C15" s="132"/>
      <c r="D15" s="132"/>
      <c r="E15" s="133"/>
      <c r="F15" s="132"/>
      <c r="G15" s="132"/>
      <c r="H15" s="132"/>
      <c r="I15" s="132"/>
      <c r="J15" s="132"/>
      <c r="K15" s="132"/>
      <c r="L15" s="132"/>
      <c r="M15" s="134"/>
    </row>
    <row r="16" spans="1:13" s="72" customFormat="1" ht="22.5" customHeight="1" thickBot="1" x14ac:dyDescent="0.35">
      <c r="A16" s="79" t="s">
        <v>90</v>
      </c>
      <c r="B16" s="135"/>
      <c r="C16" s="136"/>
      <c r="D16" s="136"/>
      <c r="E16" s="137"/>
      <c r="F16" s="138"/>
      <c r="G16" s="138"/>
      <c r="H16" s="138"/>
      <c r="I16" s="138"/>
      <c r="J16" s="138"/>
      <c r="K16" s="138"/>
      <c r="L16" s="138"/>
      <c r="M16" s="139">
        <f>ROUND(SUM(M5:M15),0)</f>
        <v>3000</v>
      </c>
    </row>
    <row r="17" spans="1:13" ht="22.5" customHeight="1" x14ac:dyDescent="0.3">
      <c r="A17" s="82"/>
      <c r="B17" s="140"/>
      <c r="C17" s="140"/>
      <c r="D17" s="140"/>
      <c r="E17" s="37"/>
      <c r="M17" s="37"/>
    </row>
    <row r="18" spans="1:13" s="44" customFormat="1" ht="13.8" x14ac:dyDescent="0.25">
      <c r="A18" s="44" t="s">
        <v>91</v>
      </c>
    </row>
    <row r="19" spans="1:13" s="44" customFormat="1" ht="13.8" x14ac:dyDescent="0.25">
      <c r="A19" s="44" t="s">
        <v>92</v>
      </c>
      <c r="G19" s="45"/>
    </row>
    <row r="20" spans="1:13" s="44" customFormat="1" ht="13.8" x14ac:dyDescent="0.25">
      <c r="A20" s="44" t="s">
        <v>93</v>
      </c>
    </row>
    <row r="21" spans="1:13" s="44" customFormat="1" ht="13.8" x14ac:dyDescent="0.25">
      <c r="A21" s="390" t="s">
        <v>94</v>
      </c>
      <c r="B21" s="390"/>
      <c r="C21" s="390"/>
      <c r="D21" s="390"/>
      <c r="E21" s="390"/>
      <c r="F21" s="390"/>
      <c r="G21" s="390"/>
      <c r="H21" s="390"/>
      <c r="I21" s="390"/>
      <c r="J21" s="390"/>
      <c r="K21" s="390"/>
      <c r="L21" s="390"/>
      <c r="M21" s="390"/>
    </row>
    <row r="22" spans="1:13" s="44" customFormat="1" ht="13.8" x14ac:dyDescent="0.25">
      <c r="A22" s="390" t="s">
        <v>95</v>
      </c>
      <c r="B22" s="390"/>
      <c r="C22" s="390"/>
      <c r="D22" s="390"/>
      <c r="E22" s="390"/>
      <c r="F22" s="390"/>
      <c r="G22" s="390"/>
      <c r="H22" s="390"/>
      <c r="I22" s="390"/>
      <c r="J22" s="390"/>
      <c r="K22" s="390"/>
      <c r="L22" s="390"/>
      <c r="M22" s="390"/>
    </row>
    <row r="23" spans="1:13" s="44" customFormat="1" x14ac:dyDescent="0.3">
      <c r="A23" s="399"/>
      <c r="B23" s="399"/>
      <c r="C23" s="399"/>
      <c r="D23" s="399"/>
      <c r="E23" s="399"/>
      <c r="F23" s="399"/>
      <c r="G23" s="399"/>
      <c r="H23" s="399"/>
      <c r="I23" s="399"/>
      <c r="J23" s="399"/>
      <c r="K23" s="399"/>
      <c r="L23" s="399"/>
      <c r="M23" s="399"/>
    </row>
    <row r="24" spans="1:13" s="48" customFormat="1" ht="17.399999999999999" x14ac:dyDescent="0.3">
      <c r="A24" s="344" t="s">
        <v>302</v>
      </c>
      <c r="B24" s="47"/>
      <c r="F24" s="47" t="str">
        <f>"主辦會計："&amp;基本資料及目錄!B7</f>
        <v>主辦會計：李四</v>
      </c>
      <c r="I24" s="49"/>
      <c r="K24" s="50" t="str">
        <f>"填表人："&amp;基本資料及目錄!B8</f>
        <v>填表人：王五</v>
      </c>
    </row>
    <row r="25" spans="1:13" x14ac:dyDescent="0.3">
      <c r="A25" s="399"/>
      <c r="B25" s="399"/>
      <c r="C25" s="399"/>
      <c r="D25" s="399"/>
      <c r="E25" s="399"/>
      <c r="F25" s="399"/>
      <c r="G25" s="399"/>
      <c r="H25" s="399"/>
      <c r="I25" s="399"/>
      <c r="J25" s="399"/>
      <c r="K25" s="399"/>
      <c r="L25" s="399"/>
      <c r="M25" s="399"/>
    </row>
    <row r="26" spans="1:13" x14ac:dyDescent="0.3">
      <c r="A26" s="399"/>
      <c r="B26" s="399"/>
      <c r="C26" s="399"/>
      <c r="D26" s="399"/>
      <c r="E26" s="399"/>
      <c r="F26" s="399"/>
      <c r="G26" s="399"/>
      <c r="H26" s="399"/>
      <c r="I26" s="399"/>
      <c r="J26" s="399"/>
      <c r="K26" s="399"/>
      <c r="L26" s="399"/>
      <c r="M26" s="399"/>
    </row>
    <row r="27" spans="1:13" x14ac:dyDescent="0.3">
      <c r="A27" s="46"/>
    </row>
  </sheetData>
  <sheetProtection algorithmName="SHA-512" hashValue="mc9Xi9CPYoU76VM8GRPbMiBRlORHEAFLTiHJTIqvsKRJ3WaF/DRtOTple+fNiL0AZU/yLBqfN7LaFNd9Ke1p1w==" saltValue="BWKqQyo7qrOWgkgNaPooZA==" spinCount="100000" sheet="1" formatCells="0" formatColumns="0" formatRows="0" insertRows="0"/>
  <mergeCells count="8">
    <mergeCell ref="A25:M25"/>
    <mergeCell ref="A26:M26"/>
    <mergeCell ref="A1:M1"/>
    <mergeCell ref="A2:M2"/>
    <mergeCell ref="A4:B4"/>
    <mergeCell ref="A21:M21"/>
    <mergeCell ref="A22:M22"/>
    <mergeCell ref="A23:M23"/>
  </mergeCells>
  <phoneticPr fontId="1" type="noConversion"/>
  <printOptions horizontalCentered="1"/>
  <pageMargins left="0.19685039370078741" right="0.15748031496062992" top="0.39370078740157483" bottom="0.39370078740157483" header="0.27559055118110237" footer="0.15748031496062992"/>
  <pageSetup paperSize="9" scale="82" fitToWidth="0" fitToHeight="0" orientation="landscape" blackAndWhite="1"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DE2984-B416-40E1-A539-04AFDBFB8FAB}">
  <dimension ref="A1:I18"/>
  <sheetViews>
    <sheetView view="pageBreakPreview" zoomScale="80" zoomScaleNormal="80" zoomScaleSheetLayoutView="80" workbookViewId="0">
      <selection activeCell="F8" sqref="F8"/>
    </sheetView>
  </sheetViews>
  <sheetFormatPr defaultColWidth="13.44140625" defaultRowHeight="16.2" x14ac:dyDescent="0.3"/>
  <cols>
    <col min="1" max="1" width="22.44140625" style="72" customWidth="1"/>
    <col min="2" max="3" width="18.21875" style="72" customWidth="1"/>
    <col min="4" max="6" width="24" style="72" customWidth="1"/>
    <col min="7" max="7" width="17.109375" style="72" customWidth="1"/>
    <col min="8" max="9" width="21.5546875" style="72" customWidth="1"/>
    <col min="10" max="10" width="25.33203125" style="72" customWidth="1"/>
    <col min="11" max="13" width="13.44140625" style="72" customWidth="1"/>
    <col min="14" max="14" width="13.33203125" style="72" customWidth="1"/>
    <col min="15" max="15" width="13.44140625" style="72" customWidth="1"/>
    <col min="16" max="16384" width="13.44140625" style="72"/>
  </cols>
  <sheetData>
    <row r="1" spans="1:9" ht="25.5" customHeight="1" x14ac:dyDescent="0.4">
      <c r="A1" s="375" t="str">
        <f>基本資料及目錄!B1</f>
        <v>誠明股份有限公司</v>
      </c>
      <c r="B1" s="375"/>
      <c r="C1" s="375"/>
      <c r="D1" s="375"/>
      <c r="E1" s="375"/>
      <c r="F1" s="375"/>
      <c r="G1" s="375"/>
      <c r="H1" s="375"/>
      <c r="I1" s="347"/>
    </row>
    <row r="2" spans="1:9" ht="30" customHeight="1" x14ac:dyDescent="0.4">
      <c r="A2" s="388" t="s">
        <v>215</v>
      </c>
      <c r="B2" s="388"/>
      <c r="C2" s="388"/>
      <c r="D2" s="388"/>
      <c r="E2" s="388"/>
      <c r="F2" s="388"/>
      <c r="G2" s="388"/>
      <c r="H2" s="388"/>
      <c r="I2" s="388"/>
    </row>
    <row r="3" spans="1:9" ht="14.25" customHeight="1" thickBot="1" x14ac:dyDescent="0.45">
      <c r="A3" s="2"/>
      <c r="B3" s="141"/>
      <c r="C3" s="141"/>
      <c r="D3" s="141"/>
      <c r="E3" s="141"/>
      <c r="F3" s="141"/>
      <c r="G3" s="141"/>
      <c r="H3" s="142" t="s">
        <v>0</v>
      </c>
      <c r="I3" s="141"/>
    </row>
    <row r="4" spans="1:9" s="144" customFormat="1" ht="21" customHeight="1" thickBot="1" x14ac:dyDescent="0.3">
      <c r="A4" s="372" t="s">
        <v>96</v>
      </c>
      <c r="B4" s="373" t="s">
        <v>1</v>
      </c>
      <c r="C4" s="373" t="s">
        <v>41</v>
      </c>
      <c r="D4" s="373" t="s">
        <v>311</v>
      </c>
      <c r="E4" s="373" t="s">
        <v>314</v>
      </c>
      <c r="F4" s="373" t="s">
        <v>76</v>
      </c>
      <c r="G4" s="373" t="s">
        <v>77</v>
      </c>
      <c r="H4" s="373" t="s">
        <v>80</v>
      </c>
      <c r="I4" s="352" t="s">
        <v>312</v>
      </c>
    </row>
    <row r="5" spans="1:9" ht="21" customHeight="1" x14ac:dyDescent="0.3">
      <c r="A5" s="368" t="s">
        <v>97</v>
      </c>
      <c r="B5" s="369"/>
      <c r="C5" s="370"/>
      <c r="D5" s="370"/>
      <c r="E5" s="370"/>
      <c r="F5" s="369"/>
      <c r="G5" s="370" t="s">
        <v>98</v>
      </c>
      <c r="H5" s="351">
        <v>150000</v>
      </c>
      <c r="I5" s="371"/>
    </row>
    <row r="6" spans="1:9" ht="21" customHeight="1" x14ac:dyDescent="0.3">
      <c r="A6" s="356" t="s">
        <v>99</v>
      </c>
      <c r="B6" s="353"/>
      <c r="C6" s="354"/>
      <c r="D6" s="354"/>
      <c r="E6" s="354"/>
      <c r="F6" s="353"/>
      <c r="G6" s="354" t="s">
        <v>100</v>
      </c>
      <c r="H6" s="355">
        <v>150000</v>
      </c>
      <c r="I6" s="357"/>
    </row>
    <row r="7" spans="1:9" ht="21" customHeight="1" x14ac:dyDescent="0.3">
      <c r="A7" s="356"/>
      <c r="B7" s="354"/>
      <c r="C7" s="354"/>
      <c r="D7" s="354"/>
      <c r="E7" s="354"/>
      <c r="F7" s="354"/>
      <c r="G7" s="354"/>
      <c r="H7" s="355"/>
      <c r="I7" s="357"/>
    </row>
    <row r="8" spans="1:9" ht="21" customHeight="1" x14ac:dyDescent="0.3">
      <c r="A8" s="358"/>
      <c r="B8" s="354"/>
      <c r="C8" s="354"/>
      <c r="D8" s="354"/>
      <c r="E8" s="354"/>
      <c r="F8" s="354"/>
      <c r="G8" s="354"/>
      <c r="H8" s="355"/>
      <c r="I8" s="357"/>
    </row>
    <row r="9" spans="1:9" ht="21" customHeight="1" x14ac:dyDescent="0.3">
      <c r="A9" s="358"/>
      <c r="B9" s="354"/>
      <c r="C9" s="354"/>
      <c r="D9" s="354"/>
      <c r="E9" s="354"/>
      <c r="F9" s="354"/>
      <c r="G9" s="354"/>
      <c r="H9" s="355"/>
      <c r="I9" s="357"/>
    </row>
    <row r="10" spans="1:9" ht="21" customHeight="1" x14ac:dyDescent="0.3">
      <c r="A10" s="359"/>
      <c r="B10" s="354"/>
      <c r="C10" s="354"/>
      <c r="D10" s="354"/>
      <c r="E10" s="354"/>
      <c r="F10" s="354"/>
      <c r="G10" s="354"/>
      <c r="H10" s="355"/>
      <c r="I10" s="357"/>
    </row>
    <row r="11" spans="1:9" ht="21" customHeight="1" thickBot="1" x14ac:dyDescent="0.35">
      <c r="A11" s="360"/>
      <c r="B11" s="361"/>
      <c r="C11" s="361"/>
      <c r="D11" s="361"/>
      <c r="E11" s="361"/>
      <c r="F11" s="361"/>
      <c r="G11" s="361"/>
      <c r="H11" s="362"/>
      <c r="I11" s="363"/>
    </row>
    <row r="12" spans="1:9" ht="21" customHeight="1" thickBot="1" x14ac:dyDescent="0.35">
      <c r="A12" s="364" t="s">
        <v>101</v>
      </c>
      <c r="B12" s="365"/>
      <c r="C12" s="365"/>
      <c r="D12" s="365"/>
      <c r="E12" s="365"/>
      <c r="F12" s="365"/>
      <c r="G12" s="365"/>
      <c r="H12" s="374">
        <f>ROUND(SUM(H5:H11),0)</f>
        <v>300000</v>
      </c>
      <c r="I12" s="367"/>
    </row>
    <row r="13" spans="1:9" ht="14.25" customHeight="1" x14ac:dyDescent="0.3">
      <c r="A13" s="146"/>
      <c r="B13" s="83"/>
      <c r="C13" s="83"/>
      <c r="D13" s="83"/>
      <c r="E13" s="83"/>
      <c r="F13" s="83"/>
      <c r="G13" s="83"/>
      <c r="H13" s="147"/>
      <c r="I13" s="147"/>
    </row>
    <row r="14" spans="1:9" x14ac:dyDescent="0.3">
      <c r="A14" s="44" t="s">
        <v>102</v>
      </c>
    </row>
    <row r="15" spans="1:9" x14ac:dyDescent="0.3">
      <c r="A15" s="44" t="s">
        <v>103</v>
      </c>
    </row>
    <row r="16" spans="1:9" x14ac:dyDescent="0.3">
      <c r="A16" s="401" t="s">
        <v>104</v>
      </c>
      <c r="B16" s="401"/>
      <c r="C16" s="401"/>
      <c r="D16" s="401"/>
      <c r="E16" s="401"/>
      <c r="F16" s="401"/>
      <c r="G16" s="401"/>
      <c r="H16" s="401"/>
      <c r="I16" s="148"/>
    </row>
    <row r="18" spans="1:9" s="48" customFormat="1" ht="17.399999999999999" x14ac:dyDescent="0.3">
      <c r="A18" s="344" t="s">
        <v>302</v>
      </c>
      <c r="F18" s="344" t="str">
        <f>"主辦會計："&amp;基本資料及目錄!B7</f>
        <v>主辦會計：李四</v>
      </c>
      <c r="G18" s="49"/>
      <c r="H18" s="50" t="str">
        <f>"填表人："&amp;基本資料及目錄!B8</f>
        <v>填表人：王五</v>
      </c>
      <c r="I18" s="50"/>
    </row>
  </sheetData>
  <sheetProtection algorithmName="SHA-512" hashValue="KVwhED2U7mNaJwegsx/dokf+RIWOUrccUFMhl32z2NMvJ/9IMfyZTxE4FIjlvslj4zXbGxdVdCivvVeUIBdGPw==" saltValue="4W209Q0eePsJ3EqPFslK4Q==" spinCount="100000" sheet="1" formatCells="0" formatColumns="0" formatRows="0" insertRows="0"/>
  <mergeCells count="3">
    <mergeCell ref="A1:H1"/>
    <mergeCell ref="A16:H16"/>
    <mergeCell ref="A2:I2"/>
  </mergeCells>
  <phoneticPr fontId="1" type="noConversion"/>
  <printOptions horizontalCentered="1"/>
  <pageMargins left="0.19685039370078741" right="0.15748031496062992" top="0.39370078740157483" bottom="0.39370078740157483" header="0.27559055118110237" footer="0.15748031496062992"/>
  <pageSetup paperSize="9" scale="77" fitToWidth="0" fitToHeight="0" orientation="landscape" blackAndWhite="1"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CD781-E66F-464E-8C29-EEF9CBA9221D}">
  <dimension ref="A1:L18"/>
  <sheetViews>
    <sheetView view="pageBreakPreview" zoomScale="60" zoomScaleNormal="80" workbookViewId="0">
      <selection activeCell="A2" sqref="A2:I2"/>
    </sheetView>
  </sheetViews>
  <sheetFormatPr defaultColWidth="13.44140625" defaultRowHeight="16.2" x14ac:dyDescent="0.3"/>
  <cols>
    <col min="1" max="1" width="22.44140625" style="72" customWidth="1"/>
    <col min="2" max="7" width="24" style="72" customWidth="1"/>
    <col min="8" max="9" width="21.5546875" style="72" customWidth="1"/>
    <col min="10" max="12" width="13.44140625" style="72" customWidth="1"/>
    <col min="13" max="13" width="13.33203125" style="72" customWidth="1"/>
    <col min="14" max="14" width="13.44140625" style="72" customWidth="1"/>
    <col min="15" max="16384" width="13.44140625" style="72"/>
  </cols>
  <sheetData>
    <row r="1" spans="1:9" ht="25.5" customHeight="1" x14ac:dyDescent="0.4">
      <c r="A1" s="402" t="str">
        <f>基本資料及目錄!B1</f>
        <v>誠明股份有限公司</v>
      </c>
      <c r="B1" s="402"/>
      <c r="C1" s="402"/>
      <c r="D1" s="402"/>
      <c r="E1" s="402"/>
      <c r="F1" s="402"/>
      <c r="G1" s="402"/>
      <c r="H1" s="402"/>
    </row>
    <row r="2" spans="1:9" ht="30" customHeight="1" x14ac:dyDescent="0.4">
      <c r="A2" s="388" t="s">
        <v>216</v>
      </c>
      <c r="B2" s="388"/>
      <c r="C2" s="388"/>
      <c r="D2" s="388"/>
      <c r="E2" s="388"/>
      <c r="F2" s="388"/>
      <c r="G2" s="388"/>
      <c r="H2" s="388"/>
      <c r="I2" s="388"/>
    </row>
    <row r="3" spans="1:9" ht="30" customHeight="1" thickBot="1" x14ac:dyDescent="0.45">
      <c r="A3" s="2"/>
      <c r="B3" s="141"/>
      <c r="C3" s="141"/>
      <c r="D3" s="141"/>
      <c r="E3" s="141"/>
      <c r="F3" s="141"/>
      <c r="G3" s="141"/>
      <c r="H3" s="141" t="s">
        <v>313</v>
      </c>
      <c r="I3" s="141"/>
    </row>
    <row r="4" spans="1:9" s="144" customFormat="1" ht="21" customHeight="1" thickBot="1" x14ac:dyDescent="0.3">
      <c r="A4" s="372" t="s">
        <v>96</v>
      </c>
      <c r="B4" s="373" t="s">
        <v>1</v>
      </c>
      <c r="C4" s="373" t="s">
        <v>41</v>
      </c>
      <c r="D4" s="373" t="s">
        <v>311</v>
      </c>
      <c r="E4" s="373" t="s">
        <v>315</v>
      </c>
      <c r="F4" s="373" t="s">
        <v>76</v>
      </c>
      <c r="G4" s="373" t="s">
        <v>77</v>
      </c>
      <c r="H4" s="373" t="s">
        <v>80</v>
      </c>
      <c r="I4" s="352" t="s">
        <v>312</v>
      </c>
    </row>
    <row r="5" spans="1:9" ht="21" customHeight="1" x14ac:dyDescent="0.3">
      <c r="A5" s="368" t="s">
        <v>97</v>
      </c>
      <c r="B5" s="369"/>
      <c r="C5" s="370"/>
      <c r="D5" s="370"/>
      <c r="E5" s="370"/>
      <c r="F5" s="369"/>
      <c r="G5" s="370" t="s">
        <v>98</v>
      </c>
      <c r="H5" s="351">
        <v>200000</v>
      </c>
      <c r="I5" s="371"/>
    </row>
    <row r="6" spans="1:9" ht="21" customHeight="1" x14ac:dyDescent="0.3">
      <c r="A6" s="356" t="s">
        <v>99</v>
      </c>
      <c r="B6" s="353"/>
      <c r="C6" s="354"/>
      <c r="D6" s="354"/>
      <c r="E6" s="354"/>
      <c r="F6" s="353"/>
      <c r="G6" s="354" t="s">
        <v>100</v>
      </c>
      <c r="H6" s="355">
        <v>150000</v>
      </c>
      <c r="I6" s="357"/>
    </row>
    <row r="7" spans="1:9" ht="21" customHeight="1" x14ac:dyDescent="0.3">
      <c r="A7" s="356"/>
      <c r="B7" s="354"/>
      <c r="C7" s="354"/>
      <c r="D7" s="354"/>
      <c r="E7" s="354"/>
      <c r="F7" s="354"/>
      <c r="G7" s="354"/>
      <c r="H7" s="355"/>
      <c r="I7" s="357"/>
    </row>
    <row r="8" spans="1:9" ht="21" customHeight="1" x14ac:dyDescent="0.3">
      <c r="A8" s="358"/>
      <c r="B8" s="354"/>
      <c r="C8" s="354"/>
      <c r="D8" s="354"/>
      <c r="E8" s="354"/>
      <c r="F8" s="354"/>
      <c r="G8" s="354"/>
      <c r="H8" s="355"/>
      <c r="I8" s="357"/>
    </row>
    <row r="9" spans="1:9" ht="21" customHeight="1" x14ac:dyDescent="0.3">
      <c r="A9" s="358"/>
      <c r="B9" s="354"/>
      <c r="C9" s="354"/>
      <c r="D9" s="354"/>
      <c r="E9" s="354"/>
      <c r="F9" s="354"/>
      <c r="G9" s="354"/>
      <c r="H9" s="355"/>
      <c r="I9" s="357"/>
    </row>
    <row r="10" spans="1:9" ht="21" customHeight="1" x14ac:dyDescent="0.3">
      <c r="A10" s="359"/>
      <c r="B10" s="354"/>
      <c r="C10" s="354"/>
      <c r="D10" s="354"/>
      <c r="E10" s="354"/>
      <c r="F10" s="354"/>
      <c r="G10" s="354"/>
      <c r="H10" s="355"/>
      <c r="I10" s="357"/>
    </row>
    <row r="11" spans="1:9" ht="21" customHeight="1" thickBot="1" x14ac:dyDescent="0.35">
      <c r="A11" s="360"/>
      <c r="B11" s="361"/>
      <c r="C11" s="361"/>
      <c r="D11" s="361"/>
      <c r="E11" s="361"/>
      <c r="F11" s="361"/>
      <c r="G11" s="361"/>
      <c r="H11" s="362"/>
      <c r="I11" s="363"/>
    </row>
    <row r="12" spans="1:9" ht="21" customHeight="1" thickBot="1" x14ac:dyDescent="0.35">
      <c r="A12" s="364" t="s">
        <v>101</v>
      </c>
      <c r="B12" s="365"/>
      <c r="C12" s="365"/>
      <c r="D12" s="365"/>
      <c r="E12" s="365"/>
      <c r="F12" s="365"/>
      <c r="G12" s="365"/>
      <c r="H12" s="366">
        <f>ROUND(SUM(H5:H11),0)</f>
        <v>350000</v>
      </c>
      <c r="I12" s="367"/>
    </row>
    <row r="13" spans="1:9" ht="12" customHeight="1" x14ac:dyDescent="0.3">
      <c r="A13" s="146"/>
      <c r="B13" s="83"/>
      <c r="C13" s="83"/>
      <c r="D13" s="83"/>
      <c r="E13" s="83"/>
      <c r="F13" s="83"/>
      <c r="G13" s="83"/>
      <c r="H13" s="147"/>
      <c r="I13" s="147"/>
    </row>
    <row r="14" spans="1:9" x14ac:dyDescent="0.3">
      <c r="A14" s="44" t="s">
        <v>102</v>
      </c>
    </row>
    <row r="15" spans="1:9" x14ac:dyDescent="0.3">
      <c r="A15" s="44" t="s">
        <v>105</v>
      </c>
    </row>
    <row r="16" spans="1:9" x14ac:dyDescent="0.3">
      <c r="A16" s="401" t="s">
        <v>106</v>
      </c>
      <c r="B16" s="401"/>
      <c r="C16" s="401"/>
      <c r="D16" s="401"/>
      <c r="E16" s="401"/>
      <c r="F16" s="401"/>
      <c r="G16" s="401"/>
      <c r="H16" s="401"/>
    </row>
    <row r="18" spans="1:12" s="48" customFormat="1" ht="17.399999999999999" x14ac:dyDescent="0.3">
      <c r="A18" s="344" t="s">
        <v>302</v>
      </c>
      <c r="F18" s="344" t="str">
        <f>"主辦會計："&amp;基本資料及目錄!B7</f>
        <v>主辦會計：李四</v>
      </c>
      <c r="G18" s="49"/>
      <c r="H18" s="50" t="str">
        <f>"填表人："&amp;基本資料及目錄!B8</f>
        <v>填表人：王五</v>
      </c>
      <c r="I18" s="50"/>
      <c r="J18" s="49"/>
      <c r="L18" s="50"/>
    </row>
  </sheetData>
  <sheetProtection algorithmName="SHA-512" hashValue="56dOGLb/TQDS4tcYelod80vHX7cbfSmaCKSrrRXHZ5S8QpJoY0EgsC91rhC25OUNcprZfqyq1U7oGYlojCxnKg==" saltValue="z9WW/HUJcGGdn8kiCCnI3g==" spinCount="100000" sheet="1" formatCells="0" formatColumns="0" formatRows="0" insertRows="0"/>
  <mergeCells count="3">
    <mergeCell ref="A1:H1"/>
    <mergeCell ref="A16:H16"/>
    <mergeCell ref="A2:I2"/>
  </mergeCells>
  <phoneticPr fontId="1" type="noConversion"/>
  <printOptions horizontalCentered="1" verticalCentered="1"/>
  <pageMargins left="0.19685039370078741" right="0.15748031496062992" top="0.39370078740157483" bottom="0.39370078740157483" header="0.27559055118110237" footer="0.15748031496062992"/>
  <pageSetup paperSize="9" scale="77" fitToWidth="0" fitToHeight="0" orientation="landscape" blackAndWhite="1" r:id="rId1"/>
  <headerFooter alignWithMargins="0"/>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1816D-2410-4360-8B94-1E435B99C588}">
  <dimension ref="A1:L18"/>
  <sheetViews>
    <sheetView view="pageBreakPreview" topLeftCell="B1" zoomScale="80" zoomScaleNormal="80" zoomScaleSheetLayoutView="80" workbookViewId="0">
      <selection activeCell="G21" sqref="G21"/>
    </sheetView>
  </sheetViews>
  <sheetFormatPr defaultColWidth="13.44140625" defaultRowHeight="16.2" x14ac:dyDescent="0.3"/>
  <cols>
    <col min="1" max="1" width="22.44140625" style="72" customWidth="1"/>
    <col min="2" max="7" width="24" style="72" customWidth="1"/>
    <col min="8" max="9" width="21.5546875" style="72" customWidth="1"/>
    <col min="10" max="12" width="13.44140625" style="72" customWidth="1"/>
    <col min="13" max="13" width="13.33203125" style="72" customWidth="1"/>
    <col min="14" max="14" width="13.44140625" style="72" customWidth="1"/>
    <col min="15" max="16384" width="13.44140625" style="72"/>
  </cols>
  <sheetData>
    <row r="1" spans="1:9" ht="25.5" customHeight="1" x14ac:dyDescent="0.4">
      <c r="A1" s="402" t="str">
        <f>基本資料及目錄!B1</f>
        <v>誠明股份有限公司</v>
      </c>
      <c r="B1" s="402"/>
      <c r="C1" s="402"/>
      <c r="D1" s="402"/>
      <c r="E1" s="402"/>
      <c r="F1" s="402"/>
      <c r="G1" s="402"/>
      <c r="H1" s="402"/>
    </row>
    <row r="2" spans="1:9" ht="30" customHeight="1" x14ac:dyDescent="0.4">
      <c r="A2" s="388" t="s">
        <v>217</v>
      </c>
      <c r="B2" s="388"/>
      <c r="C2" s="388"/>
      <c r="D2" s="388"/>
      <c r="E2" s="388"/>
      <c r="F2" s="388"/>
      <c r="G2" s="388"/>
      <c r="H2" s="388"/>
      <c r="I2" s="388"/>
    </row>
    <row r="3" spans="1:9" ht="15.75" customHeight="1" thickBot="1" x14ac:dyDescent="0.45">
      <c r="A3" s="2"/>
      <c r="B3" s="141"/>
      <c r="C3" s="141"/>
      <c r="D3" s="141"/>
      <c r="E3" s="141"/>
      <c r="F3" s="141"/>
      <c r="G3" s="141"/>
      <c r="H3" s="141" t="s">
        <v>313</v>
      </c>
      <c r="I3" s="141"/>
    </row>
    <row r="4" spans="1:9" s="144" customFormat="1" ht="21" customHeight="1" thickBot="1" x14ac:dyDescent="0.3">
      <c r="A4" s="372" t="s">
        <v>96</v>
      </c>
      <c r="B4" s="373" t="s">
        <v>1</v>
      </c>
      <c r="C4" s="373" t="s">
        <v>41</v>
      </c>
      <c r="D4" s="373" t="s">
        <v>311</v>
      </c>
      <c r="E4" s="373" t="s">
        <v>316</v>
      </c>
      <c r="F4" s="373" t="s">
        <v>76</v>
      </c>
      <c r="G4" s="373" t="s">
        <v>77</v>
      </c>
      <c r="H4" s="373" t="s">
        <v>80</v>
      </c>
      <c r="I4" s="352" t="s">
        <v>312</v>
      </c>
    </row>
    <row r="5" spans="1:9" ht="21" customHeight="1" x14ac:dyDescent="0.3">
      <c r="A5" s="368" t="s">
        <v>97</v>
      </c>
      <c r="B5" s="369"/>
      <c r="C5" s="370"/>
      <c r="D5" s="370"/>
      <c r="E5" s="370"/>
      <c r="F5" s="369"/>
      <c r="G5" s="370" t="s">
        <v>98</v>
      </c>
      <c r="H5" s="351">
        <v>300000</v>
      </c>
      <c r="I5" s="371"/>
    </row>
    <row r="6" spans="1:9" ht="21" customHeight="1" x14ac:dyDescent="0.3">
      <c r="A6" s="356" t="s">
        <v>99</v>
      </c>
      <c r="B6" s="353"/>
      <c r="C6" s="354"/>
      <c r="D6" s="354"/>
      <c r="E6" s="354"/>
      <c r="F6" s="353"/>
      <c r="G6" s="354" t="s">
        <v>100</v>
      </c>
      <c r="H6" s="355">
        <v>100000</v>
      </c>
      <c r="I6" s="357"/>
    </row>
    <row r="7" spans="1:9" ht="21" customHeight="1" x14ac:dyDescent="0.3">
      <c r="A7" s="356"/>
      <c r="B7" s="354"/>
      <c r="C7" s="354"/>
      <c r="D7" s="354"/>
      <c r="E7" s="354"/>
      <c r="F7" s="354"/>
      <c r="G7" s="354"/>
      <c r="H7" s="355"/>
      <c r="I7" s="357"/>
    </row>
    <row r="8" spans="1:9" ht="21" customHeight="1" x14ac:dyDescent="0.3">
      <c r="A8" s="358"/>
      <c r="B8" s="354"/>
      <c r="C8" s="354"/>
      <c r="D8" s="354"/>
      <c r="E8" s="354"/>
      <c r="F8" s="354"/>
      <c r="G8" s="354"/>
      <c r="H8" s="355"/>
      <c r="I8" s="357"/>
    </row>
    <row r="9" spans="1:9" ht="21" customHeight="1" x14ac:dyDescent="0.3">
      <c r="A9" s="358"/>
      <c r="B9" s="354"/>
      <c r="C9" s="354"/>
      <c r="D9" s="354"/>
      <c r="E9" s="354"/>
      <c r="F9" s="354"/>
      <c r="G9" s="354"/>
      <c r="H9" s="355"/>
      <c r="I9" s="357"/>
    </row>
    <row r="10" spans="1:9" ht="21" customHeight="1" x14ac:dyDescent="0.3">
      <c r="A10" s="359"/>
      <c r="B10" s="354"/>
      <c r="C10" s="354"/>
      <c r="D10" s="354"/>
      <c r="E10" s="354"/>
      <c r="F10" s="354"/>
      <c r="G10" s="354"/>
      <c r="H10" s="355"/>
      <c r="I10" s="357"/>
    </row>
    <row r="11" spans="1:9" ht="21" customHeight="1" thickBot="1" x14ac:dyDescent="0.35">
      <c r="A11" s="360"/>
      <c r="B11" s="361"/>
      <c r="C11" s="361"/>
      <c r="D11" s="361"/>
      <c r="E11" s="361"/>
      <c r="F11" s="361"/>
      <c r="G11" s="361"/>
      <c r="H11" s="362"/>
      <c r="I11" s="363"/>
    </row>
    <row r="12" spans="1:9" ht="21" customHeight="1" thickBot="1" x14ac:dyDescent="0.35">
      <c r="A12" s="364" t="s">
        <v>101</v>
      </c>
      <c r="B12" s="365"/>
      <c r="C12" s="365"/>
      <c r="D12" s="365"/>
      <c r="E12" s="365"/>
      <c r="F12" s="365"/>
      <c r="G12" s="365"/>
      <c r="H12" s="366">
        <f>ROUND(SUM(H5:H11),0)</f>
        <v>400000</v>
      </c>
      <c r="I12" s="367"/>
    </row>
    <row r="13" spans="1:9" ht="14.25" customHeight="1" x14ac:dyDescent="0.3">
      <c r="A13" s="146"/>
      <c r="B13" s="83"/>
      <c r="C13" s="83"/>
      <c r="D13" s="83"/>
      <c r="E13" s="83"/>
      <c r="F13" s="83"/>
      <c r="G13" s="83"/>
      <c r="H13" s="147"/>
      <c r="I13" s="147"/>
    </row>
    <row r="14" spans="1:9" x14ac:dyDescent="0.3">
      <c r="A14" s="44" t="s">
        <v>102</v>
      </c>
    </row>
    <row r="15" spans="1:9" x14ac:dyDescent="0.3">
      <c r="A15" s="44" t="s">
        <v>107</v>
      </c>
    </row>
    <row r="16" spans="1:9" x14ac:dyDescent="0.3">
      <c r="A16" s="401" t="s">
        <v>108</v>
      </c>
      <c r="B16" s="401"/>
      <c r="C16" s="401"/>
      <c r="D16" s="401"/>
      <c r="E16" s="401"/>
      <c r="F16" s="401"/>
      <c r="G16" s="401"/>
      <c r="H16" s="401"/>
    </row>
    <row r="17" spans="1:12" x14ac:dyDescent="0.3">
      <c r="A17" s="148"/>
      <c r="B17" s="149"/>
      <c r="C17" s="149"/>
      <c r="D17" s="149"/>
      <c r="E17" s="149"/>
      <c r="F17" s="149"/>
      <c r="G17" s="149"/>
      <c r="H17" s="149"/>
      <c r="I17" s="149"/>
    </row>
    <row r="18" spans="1:12" s="48" customFormat="1" ht="17.399999999999999" x14ac:dyDescent="0.3">
      <c r="A18" s="344" t="s">
        <v>302</v>
      </c>
      <c r="F18" s="344" t="str">
        <f>"主辦會計："&amp;基本資料及目錄!B7</f>
        <v>主辦會計：李四</v>
      </c>
      <c r="G18" s="49"/>
      <c r="H18" s="50" t="str">
        <f>"填表人："&amp;基本資料及目錄!B8</f>
        <v>填表人：王五</v>
      </c>
      <c r="I18" s="50"/>
      <c r="J18" s="49"/>
      <c r="L18" s="50"/>
    </row>
  </sheetData>
  <sheetProtection algorithmName="SHA-512" hashValue="0OdzOOzKrRiZfA7Q9XTUtWyYG7N3JLLbSUfNoS9nBiu969XonMArnSkiYjrZObXVs1v+5QsmPWddiptL9hS+bg==" saltValue="gIPlwp14QDeBK4Z+9Qk9YQ==" spinCount="100000" sheet="1" formatCells="0" formatColumns="0" formatRows="0" insertRows="0"/>
  <mergeCells count="3">
    <mergeCell ref="A1:H1"/>
    <mergeCell ref="A16:H16"/>
    <mergeCell ref="A2:I2"/>
  </mergeCells>
  <phoneticPr fontId="1" type="noConversion"/>
  <printOptions horizontalCentered="1"/>
  <pageMargins left="0.19685039370078741" right="0.15748031496062992" top="0.39370078740157483" bottom="0.39370078740157483" header="0.27559055118110237" footer="0.15748031496062992"/>
  <pageSetup paperSize="9" scale="77" fitToWidth="0" fitToHeight="0" orientation="landscape" blackAndWhite="1" r:id="rId1"/>
  <headerFooter alignWithMargins="0"/>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9975A-C197-4722-A7B1-BCE3A18AB491}">
  <dimension ref="A1:N23"/>
  <sheetViews>
    <sheetView view="pageBreakPreview" topLeftCell="D1" zoomScaleNormal="80" zoomScaleSheetLayoutView="100" workbookViewId="0">
      <selection activeCell="N16" sqref="N16"/>
    </sheetView>
  </sheetViews>
  <sheetFormatPr defaultColWidth="13.44140625" defaultRowHeight="13.8" x14ac:dyDescent="0.25"/>
  <cols>
    <col min="1" max="1" width="12.21875" style="94" customWidth="1"/>
    <col min="2" max="2" width="9.21875" style="94" customWidth="1"/>
    <col min="3" max="3" width="14.44140625" style="44" customWidth="1"/>
    <col min="4" max="4" width="12.6640625" style="44" customWidth="1"/>
    <col min="5" max="5" width="15.77734375" style="44" bestFit="1" customWidth="1"/>
    <col min="6" max="6" width="28.77734375" style="44" customWidth="1"/>
    <col min="7" max="7" width="14.44140625" style="44" customWidth="1"/>
    <col min="8" max="8" width="15.5546875" style="44" bestFit="1" customWidth="1"/>
    <col min="9" max="9" width="13.33203125" style="44" customWidth="1"/>
    <col min="10" max="10" width="11" style="44" customWidth="1"/>
    <col min="11" max="11" width="12.5546875" style="44" customWidth="1"/>
    <col min="12" max="12" width="10.77734375" style="44" customWidth="1"/>
    <col min="13" max="13" width="12.21875" style="44" customWidth="1"/>
    <col min="14" max="14" width="14.21875" style="44" customWidth="1"/>
    <col min="15" max="15" width="13.44140625" style="44" customWidth="1"/>
    <col min="16" max="16384" width="13.44140625" style="44"/>
  </cols>
  <sheetData>
    <row r="1" spans="1:14" ht="22.5" customHeight="1" x14ac:dyDescent="0.25">
      <c r="A1" s="403" t="str">
        <f>基本資料及目錄!B1</f>
        <v>誠明股份有限公司</v>
      </c>
      <c r="B1" s="403"/>
      <c r="C1" s="403"/>
      <c r="D1" s="403"/>
      <c r="E1" s="403"/>
      <c r="F1" s="403"/>
      <c r="G1" s="403"/>
      <c r="H1" s="403"/>
      <c r="I1" s="403"/>
      <c r="J1" s="403"/>
      <c r="K1" s="403"/>
      <c r="L1" s="403"/>
      <c r="M1" s="403"/>
      <c r="N1" s="403"/>
    </row>
    <row r="2" spans="1:14" ht="30" customHeight="1" x14ac:dyDescent="0.25">
      <c r="A2" s="404" t="s">
        <v>218</v>
      </c>
      <c r="B2" s="404"/>
      <c r="C2" s="404"/>
      <c r="D2" s="404"/>
      <c r="E2" s="404"/>
      <c r="F2" s="404"/>
      <c r="G2" s="404"/>
      <c r="H2" s="404"/>
      <c r="I2" s="404"/>
      <c r="J2" s="404"/>
      <c r="K2" s="404"/>
      <c r="L2" s="404"/>
      <c r="M2" s="404"/>
      <c r="N2" s="404"/>
    </row>
    <row r="3" spans="1:14" ht="14.4" thickBot="1" x14ac:dyDescent="0.3">
      <c r="A3" s="150"/>
      <c r="B3" s="150"/>
      <c r="C3" s="151"/>
      <c r="D3" s="151"/>
      <c r="E3" s="151"/>
      <c r="F3" s="151"/>
      <c r="G3" s="151"/>
      <c r="H3" s="151"/>
      <c r="I3" s="151"/>
      <c r="J3" s="151"/>
      <c r="K3" s="151"/>
      <c r="L3" s="151"/>
      <c r="M3" s="151"/>
      <c r="N3" s="152" t="s">
        <v>109</v>
      </c>
    </row>
    <row r="4" spans="1:14" s="144" customFormat="1" ht="26.25" customHeight="1" thickBot="1" x14ac:dyDescent="0.3">
      <c r="A4" s="143" t="s">
        <v>110</v>
      </c>
      <c r="B4" s="53" t="s">
        <v>111</v>
      </c>
      <c r="C4" s="53" t="s">
        <v>112</v>
      </c>
      <c r="D4" s="53" t="s">
        <v>113</v>
      </c>
      <c r="E4" s="53" t="s">
        <v>114</v>
      </c>
      <c r="F4" s="53" t="s">
        <v>115</v>
      </c>
      <c r="G4" s="53" t="s">
        <v>1</v>
      </c>
      <c r="H4" s="53" t="s">
        <v>41</v>
      </c>
      <c r="I4" s="53" t="s">
        <v>116</v>
      </c>
      <c r="J4" s="53" t="s">
        <v>117</v>
      </c>
      <c r="K4" s="53" t="s">
        <v>118</v>
      </c>
      <c r="L4" s="53" t="s">
        <v>119</v>
      </c>
      <c r="M4" s="53" t="s">
        <v>120</v>
      </c>
      <c r="N4" s="54" t="s">
        <v>67</v>
      </c>
    </row>
    <row r="5" spans="1:14" ht="21.6" customHeight="1" x14ac:dyDescent="0.25">
      <c r="A5" s="153"/>
      <c r="B5" s="154"/>
      <c r="C5" s="155"/>
      <c r="D5" s="156"/>
      <c r="E5" s="156"/>
      <c r="F5" s="156"/>
      <c r="G5" s="156"/>
      <c r="H5" s="156"/>
      <c r="I5" s="157"/>
      <c r="J5" s="157"/>
      <c r="K5" s="157"/>
      <c r="L5" s="157"/>
      <c r="M5" s="157"/>
      <c r="N5" s="158"/>
    </row>
    <row r="6" spans="1:14" ht="21.6" customHeight="1" x14ac:dyDescent="0.25">
      <c r="A6" s="159" t="s">
        <v>121</v>
      </c>
      <c r="B6" s="160" t="s">
        <v>122</v>
      </c>
      <c r="C6" s="161" t="s">
        <v>123</v>
      </c>
      <c r="D6" s="161">
        <v>2</v>
      </c>
      <c r="E6" s="162" t="s">
        <v>124</v>
      </c>
      <c r="F6" s="162" t="s">
        <v>125</v>
      </c>
      <c r="G6" s="161"/>
      <c r="H6" s="162"/>
      <c r="I6" s="163"/>
      <c r="J6" s="163">
        <v>300</v>
      </c>
      <c r="K6" s="163">
        <v>1000</v>
      </c>
      <c r="L6" s="163">
        <v>550</v>
      </c>
      <c r="M6" s="163"/>
      <c r="N6" s="164">
        <f>ROUND(SUM(I6:M6),0)</f>
        <v>1850</v>
      </c>
    </row>
    <row r="7" spans="1:14" ht="21.6" customHeight="1" x14ac:dyDescent="0.25">
      <c r="A7" s="159" t="s">
        <v>126</v>
      </c>
      <c r="B7" s="160" t="s">
        <v>127</v>
      </c>
      <c r="C7" s="165"/>
      <c r="D7" s="162"/>
      <c r="E7" s="162"/>
      <c r="F7" s="162"/>
      <c r="G7" s="162"/>
      <c r="H7" s="162"/>
      <c r="I7" s="163"/>
      <c r="J7" s="163"/>
      <c r="K7" s="163"/>
      <c r="L7" s="163"/>
      <c r="M7" s="163"/>
      <c r="N7" s="164">
        <f t="shared" ref="N7:N13" si="0">ROUND(SUM(I7:M7),0)</f>
        <v>0</v>
      </c>
    </row>
    <row r="8" spans="1:14" ht="21.6" customHeight="1" x14ac:dyDescent="0.25">
      <c r="A8" s="166"/>
      <c r="B8" s="160"/>
      <c r="C8" s="162"/>
      <c r="D8" s="162"/>
      <c r="E8" s="162"/>
      <c r="F8" s="162"/>
      <c r="G8" s="162"/>
      <c r="H8" s="162"/>
      <c r="I8" s="167"/>
      <c r="J8" s="167"/>
      <c r="K8" s="167"/>
      <c r="L8" s="167"/>
      <c r="M8" s="167"/>
      <c r="N8" s="164">
        <f t="shared" si="0"/>
        <v>0</v>
      </c>
    </row>
    <row r="9" spans="1:14" ht="21.6" customHeight="1" x14ac:dyDescent="0.25">
      <c r="A9" s="168"/>
      <c r="B9" s="160"/>
      <c r="C9" s="162"/>
      <c r="D9" s="162"/>
      <c r="E9" s="162"/>
      <c r="F9" s="162"/>
      <c r="G9" s="162"/>
      <c r="H9" s="162"/>
      <c r="I9" s="163"/>
      <c r="J9" s="163"/>
      <c r="K9" s="163"/>
      <c r="L9" s="163"/>
      <c r="M9" s="167"/>
      <c r="N9" s="164">
        <f t="shared" si="0"/>
        <v>0</v>
      </c>
    </row>
    <row r="10" spans="1:14" ht="21.6" customHeight="1" x14ac:dyDescent="0.25">
      <c r="A10" s="168"/>
      <c r="B10" s="160"/>
      <c r="C10" s="162"/>
      <c r="D10" s="162"/>
      <c r="E10" s="162"/>
      <c r="F10" s="162"/>
      <c r="G10" s="162"/>
      <c r="H10" s="162"/>
      <c r="I10" s="163"/>
      <c r="J10" s="163"/>
      <c r="K10" s="163"/>
      <c r="L10" s="163"/>
      <c r="M10" s="167"/>
      <c r="N10" s="164">
        <f t="shared" si="0"/>
        <v>0</v>
      </c>
    </row>
    <row r="11" spans="1:14" ht="21.6" customHeight="1" x14ac:dyDescent="0.25">
      <c r="A11" s="159"/>
      <c r="B11" s="160"/>
      <c r="C11" s="162"/>
      <c r="D11" s="162"/>
      <c r="E11" s="162"/>
      <c r="F11" s="162"/>
      <c r="G11" s="162"/>
      <c r="H11" s="162"/>
      <c r="I11" s="163"/>
      <c r="J11" s="163"/>
      <c r="K11" s="163"/>
      <c r="L11" s="163"/>
      <c r="M11" s="167"/>
      <c r="N11" s="164">
        <f t="shared" si="0"/>
        <v>0</v>
      </c>
    </row>
    <row r="12" spans="1:14" ht="21.6" customHeight="1" x14ac:dyDescent="0.25">
      <c r="A12" s="159"/>
      <c r="B12" s="160"/>
      <c r="C12" s="162"/>
      <c r="D12" s="162"/>
      <c r="E12" s="162"/>
      <c r="F12" s="162"/>
      <c r="G12" s="162"/>
      <c r="H12" s="162"/>
      <c r="I12" s="163"/>
      <c r="J12" s="163"/>
      <c r="K12" s="163"/>
      <c r="L12" s="163"/>
      <c r="M12" s="167"/>
      <c r="N12" s="164">
        <f t="shared" si="0"/>
        <v>0</v>
      </c>
    </row>
    <row r="13" spans="1:14" ht="21.6" customHeight="1" thickBot="1" x14ac:dyDescent="0.3">
      <c r="A13" s="169"/>
      <c r="B13" s="170"/>
      <c r="C13" s="171"/>
      <c r="D13" s="171"/>
      <c r="E13" s="171"/>
      <c r="F13" s="171"/>
      <c r="G13" s="171"/>
      <c r="H13" s="171"/>
      <c r="I13" s="172"/>
      <c r="J13" s="172"/>
      <c r="K13" s="172"/>
      <c r="L13" s="172"/>
      <c r="M13" s="172"/>
      <c r="N13" s="164">
        <f t="shared" si="0"/>
        <v>0</v>
      </c>
    </row>
    <row r="14" spans="1:14" ht="26.25" customHeight="1" thickBot="1" x14ac:dyDescent="0.3">
      <c r="A14" s="173" t="s">
        <v>128</v>
      </c>
      <c r="B14" s="174"/>
      <c r="C14" s="175"/>
      <c r="D14" s="175"/>
      <c r="E14" s="175"/>
      <c r="F14" s="175"/>
      <c r="G14" s="175"/>
      <c r="H14" s="176"/>
      <c r="I14" s="177"/>
      <c r="J14" s="177"/>
      <c r="K14" s="177"/>
      <c r="L14" s="177"/>
      <c r="M14" s="177"/>
      <c r="N14" s="178">
        <f>ROUND(SUM(N5:N13),0)</f>
        <v>1850</v>
      </c>
    </row>
    <row r="16" spans="1:14" ht="17.25" customHeight="1" x14ac:dyDescent="0.25">
      <c r="A16" s="179" t="s">
        <v>129</v>
      </c>
    </row>
    <row r="17" spans="1:14" ht="14.25" customHeight="1" x14ac:dyDescent="0.25">
      <c r="A17" s="180" t="s">
        <v>130</v>
      </c>
      <c r="B17" s="180"/>
      <c r="C17" s="180"/>
      <c r="D17" s="180"/>
      <c r="E17" s="180"/>
      <c r="F17" s="180"/>
      <c r="G17" s="180"/>
      <c r="H17" s="180"/>
      <c r="I17" s="180"/>
      <c r="J17" s="180"/>
      <c r="K17" s="180"/>
      <c r="L17" s="180"/>
      <c r="M17" s="180"/>
      <c r="N17" s="180"/>
    </row>
    <row r="18" spans="1:14" x14ac:dyDescent="0.25">
      <c r="A18" s="390" t="s">
        <v>131</v>
      </c>
      <c r="B18" s="390"/>
      <c r="C18" s="390"/>
      <c r="D18" s="390"/>
      <c r="E18" s="390"/>
      <c r="F18" s="390"/>
      <c r="G18" s="390"/>
      <c r="H18" s="390"/>
      <c r="I18" s="390"/>
      <c r="J18" s="390"/>
      <c r="K18" s="390"/>
      <c r="L18" s="390"/>
      <c r="M18" s="390"/>
      <c r="N18" s="390"/>
    </row>
    <row r="19" spans="1:14" ht="14.25" customHeight="1" x14ac:dyDescent="0.25">
      <c r="A19" s="390" t="s">
        <v>132</v>
      </c>
      <c r="B19" s="390"/>
      <c r="C19" s="390"/>
      <c r="D19" s="390"/>
      <c r="E19" s="390"/>
      <c r="F19" s="390"/>
      <c r="G19" s="390"/>
      <c r="H19" s="390"/>
      <c r="I19" s="390"/>
      <c r="J19" s="390"/>
      <c r="K19" s="390"/>
      <c r="L19" s="390"/>
      <c r="M19" s="390"/>
      <c r="N19" s="390"/>
    </row>
    <row r="20" spans="1:14" ht="14.25" customHeight="1" x14ac:dyDescent="0.25">
      <c r="A20" s="390" t="s">
        <v>133</v>
      </c>
      <c r="B20" s="390"/>
      <c r="C20" s="390"/>
      <c r="D20" s="390"/>
      <c r="E20" s="390"/>
      <c r="F20" s="390"/>
      <c r="G20" s="390"/>
      <c r="H20" s="390"/>
      <c r="I20" s="390"/>
      <c r="J20" s="390"/>
      <c r="K20" s="390"/>
      <c r="L20" s="390"/>
      <c r="M20" s="390"/>
      <c r="N20" s="390"/>
    </row>
    <row r="21" spans="1:14" ht="14.25" customHeight="1" x14ac:dyDescent="0.25">
      <c r="A21" s="180" t="s">
        <v>134</v>
      </c>
      <c r="B21" s="149"/>
      <c r="C21" s="149"/>
      <c r="D21" s="149"/>
      <c r="E21" s="149"/>
      <c r="F21" s="149"/>
      <c r="G21" s="149"/>
      <c r="H21" s="149"/>
      <c r="I21" s="149"/>
      <c r="J21" s="149"/>
      <c r="K21" s="149"/>
      <c r="L21" s="149"/>
      <c r="M21" s="149"/>
      <c r="N21" s="149"/>
    </row>
    <row r="22" spans="1:14" s="48" customFormat="1" ht="17.399999999999999" x14ac:dyDescent="0.3">
      <c r="A22" s="344" t="s">
        <v>302</v>
      </c>
      <c r="B22" s="47" t="s">
        <v>40</v>
      </c>
      <c r="F22" s="344" t="str">
        <f>"主辦會計："&amp;基本資料及目錄!B7</f>
        <v>主辦會計：李四</v>
      </c>
      <c r="K22" s="50"/>
      <c r="L22" s="48" t="str">
        <f>"填表人："&amp;基本資料及目錄!B8</f>
        <v>填表人：王五</v>
      </c>
    </row>
    <row r="23" spans="1:14" ht="14.25" customHeight="1" x14ac:dyDescent="0.3">
      <c r="A23" s="181"/>
      <c r="C23" s="182"/>
    </row>
  </sheetData>
  <sheetProtection algorithmName="SHA-512" hashValue="b7IIjMBqFzq16TBcSa6O5LRULuqRRG2KOVT9bCm481uc4dTrdzGv3y3O7FnITQX4aXvjnV9q+iGZ1CAwDgeDnQ==" saltValue="D/rOgyjIq/qNdMMU2W1TBg==" spinCount="100000" sheet="1" formatCells="0" formatColumns="0" formatRows="0" insertRows="0"/>
  <mergeCells count="5">
    <mergeCell ref="A1:N1"/>
    <mergeCell ref="A2:N2"/>
    <mergeCell ref="A18:N18"/>
    <mergeCell ref="A19:N19"/>
    <mergeCell ref="A20:N20"/>
  </mergeCells>
  <phoneticPr fontId="1" type="noConversion"/>
  <printOptions horizontalCentered="1" verticalCentered="1"/>
  <pageMargins left="0.19685039370078741" right="0.15748031496062992" top="0.39370078740157483" bottom="0.39370078740157483" header="0.27559055118110237" footer="0.15748031496062992"/>
  <pageSetup paperSize="9" scale="79" fitToWidth="0" fitToHeight="0" orientation="landscape" blackAndWhite="1" r:id="rId1"/>
  <headerFooter alignWithMargins="0"/>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63EA9-2CA3-4EBF-817E-BE188CCC9427}">
  <dimension ref="A1:N23"/>
  <sheetViews>
    <sheetView view="pageBreakPreview" zoomScale="60" zoomScaleNormal="80" workbookViewId="0">
      <selection sqref="A1:N1"/>
    </sheetView>
  </sheetViews>
  <sheetFormatPr defaultColWidth="13.44140625" defaultRowHeight="13.8" x14ac:dyDescent="0.25"/>
  <cols>
    <col min="1" max="1" width="12.21875" style="94" customWidth="1"/>
    <col min="2" max="2" width="9.21875" style="94" customWidth="1"/>
    <col min="3" max="3" width="14.44140625" style="44" customWidth="1"/>
    <col min="4" max="4" width="12.6640625" style="44" customWidth="1"/>
    <col min="5" max="5" width="15.77734375" style="44" bestFit="1" customWidth="1"/>
    <col min="6" max="6" width="27" style="44" customWidth="1"/>
    <col min="7" max="7" width="14.44140625" style="44" customWidth="1"/>
    <col min="8" max="8" width="15.5546875" style="44" bestFit="1" customWidth="1"/>
    <col min="9" max="9" width="13.33203125" style="44" customWidth="1"/>
    <col min="10" max="10" width="11" style="44" customWidth="1"/>
    <col min="11" max="11" width="12.5546875" style="44" customWidth="1"/>
    <col min="12" max="12" width="10.77734375" style="44" customWidth="1"/>
    <col min="13" max="13" width="12.21875" style="44" customWidth="1"/>
    <col min="14" max="14" width="14.21875" style="44" customWidth="1"/>
    <col min="15" max="15" width="13.44140625" style="44" customWidth="1"/>
    <col min="16" max="16384" width="13.44140625" style="44"/>
  </cols>
  <sheetData>
    <row r="1" spans="1:14" ht="22.5" customHeight="1" x14ac:dyDescent="0.25">
      <c r="A1" s="403" t="str">
        <f>基本資料及目錄!B1</f>
        <v>誠明股份有限公司</v>
      </c>
      <c r="B1" s="403"/>
      <c r="C1" s="403"/>
      <c r="D1" s="403"/>
      <c r="E1" s="403"/>
      <c r="F1" s="403"/>
      <c r="G1" s="403"/>
      <c r="H1" s="403"/>
      <c r="I1" s="403"/>
      <c r="J1" s="403"/>
      <c r="K1" s="403"/>
      <c r="L1" s="403"/>
      <c r="M1" s="403"/>
      <c r="N1" s="403"/>
    </row>
    <row r="2" spans="1:14" ht="30" customHeight="1" x14ac:dyDescent="0.25">
      <c r="A2" s="404" t="s">
        <v>219</v>
      </c>
      <c r="B2" s="404"/>
      <c r="C2" s="404"/>
      <c r="D2" s="404"/>
      <c r="E2" s="404"/>
      <c r="F2" s="404"/>
      <c r="G2" s="404"/>
      <c r="H2" s="404"/>
      <c r="I2" s="404"/>
      <c r="J2" s="404"/>
      <c r="K2" s="404"/>
      <c r="L2" s="404"/>
      <c r="M2" s="404"/>
      <c r="N2" s="404"/>
    </row>
    <row r="3" spans="1:14" ht="14.4" thickBot="1" x14ac:dyDescent="0.3">
      <c r="A3" s="150"/>
      <c r="B3" s="150"/>
      <c r="C3" s="151"/>
      <c r="D3" s="151"/>
      <c r="E3" s="151"/>
      <c r="F3" s="151"/>
      <c r="G3" s="151"/>
      <c r="H3" s="151"/>
      <c r="I3" s="151"/>
      <c r="J3" s="151"/>
      <c r="K3" s="151"/>
      <c r="L3" s="151"/>
      <c r="M3" s="151"/>
      <c r="N3" s="152" t="s">
        <v>109</v>
      </c>
    </row>
    <row r="4" spans="1:14" s="144" customFormat="1" ht="26.25" customHeight="1" thickBot="1" x14ac:dyDescent="0.3">
      <c r="A4" s="143" t="s">
        <v>110</v>
      </c>
      <c r="B4" s="53" t="s">
        <v>111</v>
      </c>
      <c r="C4" s="53" t="s">
        <v>112</v>
      </c>
      <c r="D4" s="53" t="s">
        <v>113</v>
      </c>
      <c r="E4" s="53" t="s">
        <v>114</v>
      </c>
      <c r="F4" s="53" t="s">
        <v>115</v>
      </c>
      <c r="G4" s="53" t="s">
        <v>1</v>
      </c>
      <c r="H4" s="53" t="s">
        <v>41</v>
      </c>
      <c r="I4" s="53" t="s">
        <v>116</v>
      </c>
      <c r="J4" s="53" t="s">
        <v>117</v>
      </c>
      <c r="K4" s="53" t="s">
        <v>118</v>
      </c>
      <c r="L4" s="53" t="s">
        <v>119</v>
      </c>
      <c r="M4" s="53" t="s">
        <v>120</v>
      </c>
      <c r="N4" s="54" t="s">
        <v>67</v>
      </c>
    </row>
    <row r="5" spans="1:14" ht="21.6" customHeight="1" x14ac:dyDescent="0.25">
      <c r="A5" s="153"/>
      <c r="B5" s="154"/>
      <c r="C5" s="155"/>
      <c r="D5" s="156"/>
      <c r="E5" s="156"/>
      <c r="F5" s="156"/>
      <c r="G5" s="156"/>
      <c r="H5" s="156"/>
      <c r="I5" s="157"/>
      <c r="J5" s="157"/>
      <c r="K5" s="157"/>
      <c r="L5" s="157"/>
      <c r="M5" s="157"/>
      <c r="N5" s="158"/>
    </row>
    <row r="6" spans="1:14" ht="21.6" customHeight="1" x14ac:dyDescent="0.25">
      <c r="A6" s="159" t="s">
        <v>121</v>
      </c>
      <c r="B6" s="160" t="s">
        <v>122</v>
      </c>
      <c r="C6" s="161" t="s">
        <v>135</v>
      </c>
      <c r="D6" s="161">
        <v>2</v>
      </c>
      <c r="E6" s="162" t="s">
        <v>136</v>
      </c>
      <c r="F6" s="162" t="s">
        <v>125</v>
      </c>
      <c r="G6" s="161"/>
      <c r="H6" s="162"/>
      <c r="I6" s="163">
        <v>1000</v>
      </c>
      <c r="J6" s="163"/>
      <c r="K6" s="163">
        <v>450</v>
      </c>
      <c r="L6" s="163">
        <v>550</v>
      </c>
      <c r="M6" s="163"/>
      <c r="N6" s="164">
        <f>ROUND(SUM(I6:M6),0)</f>
        <v>2000</v>
      </c>
    </row>
    <row r="7" spans="1:14" ht="21.6" customHeight="1" x14ac:dyDescent="0.25">
      <c r="A7" s="159" t="s">
        <v>126</v>
      </c>
      <c r="B7" s="160" t="s">
        <v>127</v>
      </c>
      <c r="C7" s="165"/>
      <c r="D7" s="162"/>
      <c r="E7" s="162"/>
      <c r="F7" s="162"/>
      <c r="G7" s="162"/>
      <c r="H7" s="162"/>
      <c r="I7" s="163"/>
      <c r="J7" s="163"/>
      <c r="K7" s="163"/>
      <c r="L7" s="163"/>
      <c r="M7" s="163"/>
      <c r="N7" s="164">
        <f t="shared" ref="N7:N13" si="0">ROUND(SUM(I7:M7),0)</f>
        <v>0</v>
      </c>
    </row>
    <row r="8" spans="1:14" ht="21.6" customHeight="1" x14ac:dyDescent="0.25">
      <c r="A8" s="166"/>
      <c r="B8" s="160"/>
      <c r="C8" s="162"/>
      <c r="D8" s="162"/>
      <c r="E8" s="162"/>
      <c r="F8" s="162"/>
      <c r="G8" s="162"/>
      <c r="H8" s="162"/>
      <c r="I8" s="167"/>
      <c r="J8" s="167"/>
      <c r="K8" s="167"/>
      <c r="L8" s="167"/>
      <c r="M8" s="167"/>
      <c r="N8" s="164">
        <f t="shared" si="0"/>
        <v>0</v>
      </c>
    </row>
    <row r="9" spans="1:14" ht="21.6" customHeight="1" x14ac:dyDescent="0.25">
      <c r="A9" s="168"/>
      <c r="B9" s="160"/>
      <c r="C9" s="162"/>
      <c r="D9" s="162"/>
      <c r="E9" s="162"/>
      <c r="F9" s="162"/>
      <c r="G9" s="162"/>
      <c r="H9" s="162"/>
      <c r="I9" s="163"/>
      <c r="J9" s="163"/>
      <c r="K9" s="163"/>
      <c r="L9" s="163"/>
      <c r="M9" s="167"/>
      <c r="N9" s="164">
        <f t="shared" si="0"/>
        <v>0</v>
      </c>
    </row>
    <row r="10" spans="1:14" ht="21.6" customHeight="1" x14ac:dyDescent="0.25">
      <c r="A10" s="168"/>
      <c r="B10" s="160"/>
      <c r="C10" s="162"/>
      <c r="D10" s="162"/>
      <c r="E10" s="162"/>
      <c r="F10" s="162"/>
      <c r="G10" s="162"/>
      <c r="H10" s="162"/>
      <c r="I10" s="163"/>
      <c r="J10" s="163"/>
      <c r="K10" s="163"/>
      <c r="L10" s="163"/>
      <c r="M10" s="167"/>
      <c r="N10" s="164">
        <f t="shared" si="0"/>
        <v>0</v>
      </c>
    </row>
    <row r="11" spans="1:14" ht="21.6" customHeight="1" x14ac:dyDescent="0.25">
      <c r="A11" s="159"/>
      <c r="B11" s="160"/>
      <c r="C11" s="162"/>
      <c r="D11" s="162"/>
      <c r="E11" s="162"/>
      <c r="F11" s="162"/>
      <c r="G11" s="162"/>
      <c r="H11" s="162"/>
      <c r="I11" s="163"/>
      <c r="J11" s="163"/>
      <c r="K11" s="163"/>
      <c r="L11" s="163"/>
      <c r="M11" s="167"/>
      <c r="N11" s="164">
        <f t="shared" si="0"/>
        <v>0</v>
      </c>
    </row>
    <row r="12" spans="1:14" ht="21.6" customHeight="1" x14ac:dyDescent="0.25">
      <c r="A12" s="159"/>
      <c r="B12" s="160"/>
      <c r="C12" s="162"/>
      <c r="D12" s="162"/>
      <c r="E12" s="162"/>
      <c r="F12" s="162"/>
      <c r="G12" s="162"/>
      <c r="H12" s="162"/>
      <c r="I12" s="163"/>
      <c r="J12" s="163"/>
      <c r="K12" s="163"/>
      <c r="L12" s="163"/>
      <c r="M12" s="167"/>
      <c r="N12" s="164">
        <f t="shared" si="0"/>
        <v>0</v>
      </c>
    </row>
    <row r="13" spans="1:14" ht="21.6" customHeight="1" thickBot="1" x14ac:dyDescent="0.3">
      <c r="A13" s="169"/>
      <c r="B13" s="170"/>
      <c r="C13" s="171"/>
      <c r="D13" s="171"/>
      <c r="E13" s="171"/>
      <c r="F13" s="171"/>
      <c r="G13" s="171"/>
      <c r="H13" s="171"/>
      <c r="I13" s="172"/>
      <c r="J13" s="172"/>
      <c r="K13" s="172"/>
      <c r="L13" s="172"/>
      <c r="M13" s="172"/>
      <c r="N13" s="164">
        <f t="shared" si="0"/>
        <v>0</v>
      </c>
    </row>
    <row r="14" spans="1:14" ht="26.25" customHeight="1" thickBot="1" x14ac:dyDescent="0.3">
      <c r="A14" s="173" t="s">
        <v>128</v>
      </c>
      <c r="B14" s="174"/>
      <c r="C14" s="175"/>
      <c r="D14" s="175"/>
      <c r="E14" s="175"/>
      <c r="F14" s="175"/>
      <c r="G14" s="175"/>
      <c r="H14" s="176"/>
      <c r="I14" s="177"/>
      <c r="J14" s="177"/>
      <c r="K14" s="177"/>
      <c r="L14" s="177"/>
      <c r="M14" s="177"/>
      <c r="N14" s="178">
        <f>ROUND(SUM(N5:N13),0)</f>
        <v>2000</v>
      </c>
    </row>
    <row r="15" spans="1:14" ht="17.25" customHeight="1" x14ac:dyDescent="0.25">
      <c r="A15" s="179" t="s">
        <v>129</v>
      </c>
    </row>
    <row r="16" spans="1:14" ht="14.25" customHeight="1" x14ac:dyDescent="0.25">
      <c r="A16" s="180" t="s">
        <v>130</v>
      </c>
      <c r="B16" s="180"/>
      <c r="C16" s="180"/>
      <c r="D16" s="180"/>
      <c r="E16" s="180"/>
      <c r="F16" s="180"/>
      <c r="G16" s="180"/>
      <c r="H16" s="180"/>
      <c r="I16" s="180"/>
      <c r="J16" s="180"/>
      <c r="K16" s="180"/>
      <c r="L16" s="180"/>
      <c r="M16" s="180"/>
      <c r="N16" s="180"/>
    </row>
    <row r="17" spans="1:14" s="72" customFormat="1" ht="17.55" customHeight="1" x14ac:dyDescent="0.3">
      <c r="A17" s="330" t="s">
        <v>247</v>
      </c>
      <c r="B17" s="115"/>
    </row>
    <row r="18" spans="1:14" x14ac:dyDescent="0.25">
      <c r="A18" s="390" t="s">
        <v>248</v>
      </c>
      <c r="B18" s="390"/>
      <c r="C18" s="390"/>
      <c r="D18" s="390"/>
      <c r="E18" s="390"/>
      <c r="F18" s="390"/>
      <c r="G18" s="390"/>
      <c r="H18" s="390"/>
      <c r="I18" s="390"/>
      <c r="J18" s="390"/>
      <c r="K18" s="390"/>
      <c r="L18" s="390"/>
      <c r="M18" s="390"/>
      <c r="N18" s="390"/>
    </row>
    <row r="19" spans="1:14" ht="14.25" customHeight="1" x14ac:dyDescent="0.25">
      <c r="A19" s="390" t="s">
        <v>132</v>
      </c>
      <c r="B19" s="390"/>
      <c r="C19" s="390"/>
      <c r="D19" s="390"/>
      <c r="E19" s="390"/>
      <c r="F19" s="390"/>
      <c r="G19" s="390"/>
      <c r="H19" s="390"/>
      <c r="I19" s="390"/>
      <c r="J19" s="390"/>
      <c r="K19" s="390"/>
      <c r="L19" s="390"/>
      <c r="M19" s="390"/>
      <c r="N19" s="390"/>
    </row>
    <row r="20" spans="1:14" ht="14.25" customHeight="1" x14ac:dyDescent="0.25">
      <c r="A20" s="390" t="s">
        <v>133</v>
      </c>
      <c r="B20" s="390"/>
      <c r="C20" s="390"/>
      <c r="D20" s="390"/>
      <c r="E20" s="390"/>
      <c r="F20" s="390"/>
      <c r="G20" s="390"/>
      <c r="H20" s="390"/>
      <c r="I20" s="390"/>
      <c r="J20" s="390"/>
      <c r="K20" s="390"/>
      <c r="L20" s="390"/>
      <c r="M20" s="390"/>
      <c r="N20" s="390"/>
    </row>
    <row r="21" spans="1:14" ht="14.25" customHeight="1" x14ac:dyDescent="0.25">
      <c r="A21" s="180" t="s">
        <v>134</v>
      </c>
      <c r="B21" s="149"/>
      <c r="C21" s="149"/>
      <c r="D21" s="149"/>
      <c r="E21" s="149"/>
      <c r="F21" s="149"/>
      <c r="G21" s="149"/>
      <c r="H21" s="149"/>
      <c r="I21" s="149"/>
      <c r="J21" s="149"/>
      <c r="K21" s="149"/>
      <c r="L21" s="149"/>
      <c r="M21" s="149"/>
      <c r="N21" s="149"/>
    </row>
    <row r="22" spans="1:14" s="48" customFormat="1" ht="17.399999999999999" x14ac:dyDescent="0.3">
      <c r="A22" s="344" t="s">
        <v>302</v>
      </c>
      <c r="B22" s="47"/>
      <c r="F22" s="47" t="str">
        <f>"主辦會計："&amp;基本資料及目錄!B7</f>
        <v>主辦會計：李四</v>
      </c>
      <c r="K22" s="50" t="str">
        <f>"填表人："&amp;基本資料及目錄!B8</f>
        <v>填表人：王五</v>
      </c>
    </row>
    <row r="23" spans="1:14" ht="14.25" customHeight="1" x14ac:dyDescent="0.3">
      <c r="A23" s="181"/>
      <c r="C23" s="182"/>
    </row>
  </sheetData>
  <sheetProtection algorithmName="SHA-512" hashValue="PYRhiDT9p+DQfNS7wbF/VQQTsaLU2NXEZ7tnc8e2KGDbU2tX9AumnxQeIQ4oa7TdwHjZrHbREbxWcYycmFR3Og==" saltValue="iDsXklJfDm0f9Utf/dcHug==" spinCount="100000" sheet="1" formatCells="0" formatColumns="0" formatRows="0" insertRows="0"/>
  <mergeCells count="5">
    <mergeCell ref="A1:N1"/>
    <mergeCell ref="A2:N2"/>
    <mergeCell ref="A18:N18"/>
    <mergeCell ref="A19:N19"/>
    <mergeCell ref="A20:N20"/>
  </mergeCells>
  <phoneticPr fontId="1" type="noConversion"/>
  <printOptions horizontalCentered="1" verticalCentered="1"/>
  <pageMargins left="0.19685039370078741" right="0.15748031496062992" top="0.39370078740157483" bottom="0.39370078740157483" header="0.27559055118110237" footer="0.15748031496062992"/>
  <pageSetup paperSize="9" scale="79" fitToWidth="0" fitToHeight="0" orientation="landscape" blackAndWhite="1" r:id="rId1"/>
  <headerFooter alignWithMargins="0"/>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3D983-B68A-4F61-8D28-C11D4690DBAF}">
  <dimension ref="A1:J30"/>
  <sheetViews>
    <sheetView view="pageBreakPreview" zoomScale="86" zoomScaleNormal="80" zoomScaleSheetLayoutView="86" workbookViewId="0">
      <selection activeCell="M11" sqref="M11"/>
    </sheetView>
  </sheetViews>
  <sheetFormatPr defaultColWidth="13.44140625" defaultRowHeight="16.2" x14ac:dyDescent="0.3"/>
  <cols>
    <col min="1" max="1" width="15.77734375" style="72" customWidth="1"/>
    <col min="2" max="2" width="16.44140625" style="72" customWidth="1"/>
    <col min="3" max="3" width="18" style="72" customWidth="1"/>
    <col min="4" max="4" width="18.109375" style="72" customWidth="1"/>
    <col min="5" max="5" width="12.109375" style="72" bestFit="1" customWidth="1"/>
    <col min="6" max="6" width="19.5546875" style="72" customWidth="1"/>
    <col min="7" max="7" width="32.44140625" style="72" customWidth="1"/>
    <col min="8" max="8" width="9.109375" style="192" customWidth="1"/>
    <col min="9" max="9" width="29.21875" style="72" customWidth="1"/>
    <col min="10" max="10" width="33" style="72" customWidth="1"/>
    <col min="11" max="11" width="13.44140625" style="72" customWidth="1"/>
    <col min="12" max="12" width="13.33203125" style="72" customWidth="1"/>
    <col min="13" max="13" width="13.44140625" style="72" customWidth="1"/>
    <col min="14" max="16384" width="13.44140625" style="72"/>
  </cols>
  <sheetData>
    <row r="1" spans="1:10" ht="21.75" customHeight="1" x14ac:dyDescent="0.4">
      <c r="A1" s="402" t="str">
        <f>基本資料及目錄!B1</f>
        <v>誠明股份有限公司</v>
      </c>
      <c r="B1" s="402"/>
      <c r="C1" s="402"/>
      <c r="D1" s="402"/>
      <c r="E1" s="402"/>
      <c r="F1" s="402"/>
      <c r="G1" s="402"/>
      <c r="H1" s="402"/>
      <c r="I1" s="402"/>
      <c r="J1" s="402"/>
    </row>
    <row r="2" spans="1:10" ht="19.8" x14ac:dyDescent="0.4">
      <c r="A2" s="405" t="s">
        <v>225</v>
      </c>
      <c r="B2" s="405"/>
      <c r="C2" s="405"/>
      <c r="D2" s="405"/>
      <c r="E2" s="405"/>
      <c r="F2" s="405"/>
      <c r="G2" s="405"/>
      <c r="H2" s="405"/>
      <c r="I2" s="405"/>
      <c r="J2" s="405"/>
    </row>
    <row r="3" spans="1:10" ht="16.8" thickBot="1" x14ac:dyDescent="0.35">
      <c r="A3" s="183"/>
      <c r="B3" s="183"/>
      <c r="C3" s="183"/>
      <c r="D3" s="183"/>
      <c r="E3" s="183"/>
      <c r="F3" s="183"/>
      <c r="G3" s="183"/>
      <c r="H3" s="183"/>
      <c r="I3" s="183"/>
      <c r="J3" s="4" t="s">
        <v>0</v>
      </c>
    </row>
    <row r="4" spans="1:10" s="184" customFormat="1" ht="45.75" customHeight="1" thickBot="1" x14ac:dyDescent="0.3">
      <c r="A4" s="51" t="s">
        <v>1</v>
      </c>
      <c r="B4" s="52" t="s">
        <v>41</v>
      </c>
      <c r="C4" s="53" t="s">
        <v>137</v>
      </c>
      <c r="D4" s="53" t="s">
        <v>138</v>
      </c>
      <c r="E4" s="52" t="s">
        <v>44</v>
      </c>
      <c r="F4" s="53" t="s">
        <v>139</v>
      </c>
      <c r="G4" s="53" t="s">
        <v>46</v>
      </c>
      <c r="H4" s="52" t="s">
        <v>47</v>
      </c>
      <c r="I4" s="52" t="s">
        <v>140</v>
      </c>
      <c r="J4" s="54" t="s">
        <v>141</v>
      </c>
    </row>
    <row r="5" spans="1:10" ht="18" customHeight="1" x14ac:dyDescent="0.3">
      <c r="A5" s="185"/>
      <c r="B5" s="58"/>
      <c r="C5" s="58"/>
      <c r="D5" s="58"/>
      <c r="E5" s="58"/>
      <c r="F5" s="58"/>
      <c r="G5" s="58"/>
      <c r="H5" s="186"/>
      <c r="I5" s="58"/>
      <c r="J5" s="187"/>
    </row>
    <row r="6" spans="1:10" x14ac:dyDescent="0.3">
      <c r="A6" s="71" t="s">
        <v>250</v>
      </c>
      <c r="B6" s="68"/>
      <c r="C6" s="68"/>
      <c r="D6" s="68" t="s">
        <v>252</v>
      </c>
      <c r="E6" s="63" t="s">
        <v>53</v>
      </c>
      <c r="F6" s="64"/>
      <c r="G6" s="188"/>
      <c r="H6" s="63">
        <v>1</v>
      </c>
      <c r="I6" s="63"/>
      <c r="J6" s="145">
        <v>120000</v>
      </c>
    </row>
    <row r="7" spans="1:10" x14ac:dyDescent="0.3">
      <c r="A7" s="71" t="s">
        <v>251</v>
      </c>
      <c r="B7" s="68"/>
      <c r="C7" s="68"/>
      <c r="D7" s="68" t="s">
        <v>253</v>
      </c>
      <c r="E7" s="63" t="s">
        <v>53</v>
      </c>
      <c r="F7" s="64"/>
      <c r="G7" s="188"/>
      <c r="H7" s="63">
        <v>3</v>
      </c>
      <c r="I7" s="63"/>
      <c r="J7" s="145">
        <v>80000</v>
      </c>
    </row>
    <row r="8" spans="1:10" x14ac:dyDescent="0.3">
      <c r="A8" s="71"/>
      <c r="B8" s="68"/>
      <c r="C8" s="68"/>
      <c r="D8" s="68"/>
      <c r="E8" s="63"/>
      <c r="F8" s="64"/>
      <c r="G8" s="188"/>
      <c r="H8" s="63"/>
      <c r="I8" s="63"/>
      <c r="J8" s="145"/>
    </row>
    <row r="9" spans="1:10" x14ac:dyDescent="0.3">
      <c r="A9" s="71"/>
      <c r="B9" s="68"/>
      <c r="C9" s="68"/>
      <c r="D9" s="68"/>
      <c r="E9" s="63"/>
      <c r="F9" s="64"/>
      <c r="G9" s="188"/>
      <c r="H9" s="63"/>
      <c r="I9" s="63"/>
      <c r="J9" s="145"/>
    </row>
    <row r="10" spans="1:10" x14ac:dyDescent="0.3">
      <c r="A10" s="69"/>
      <c r="B10" s="68"/>
      <c r="C10" s="68"/>
      <c r="D10" s="68"/>
      <c r="E10" s="68"/>
      <c r="F10" s="68"/>
      <c r="G10" s="188"/>
      <c r="H10" s="63"/>
      <c r="I10" s="68"/>
      <c r="J10" s="145"/>
    </row>
    <row r="11" spans="1:10" x14ac:dyDescent="0.3">
      <c r="A11" s="189"/>
      <c r="B11" s="68"/>
      <c r="C11" s="68"/>
      <c r="D11" s="68"/>
      <c r="E11" s="68"/>
      <c r="F11" s="68"/>
      <c r="G11" s="188"/>
      <c r="H11" s="63"/>
      <c r="I11" s="68"/>
      <c r="J11" s="145"/>
    </row>
    <row r="12" spans="1:10" ht="22.5" customHeight="1" x14ac:dyDescent="0.3">
      <c r="A12" s="71"/>
      <c r="B12" s="68"/>
      <c r="C12" s="68"/>
      <c r="D12" s="68"/>
      <c r="E12" s="68"/>
      <c r="F12" s="68"/>
      <c r="G12" s="188"/>
      <c r="H12" s="63"/>
      <c r="I12" s="68"/>
      <c r="J12" s="145"/>
    </row>
    <row r="13" spans="1:10" x14ac:dyDescent="0.3">
      <c r="A13" s="71"/>
      <c r="B13" s="68"/>
      <c r="C13" s="68"/>
      <c r="D13" s="68"/>
      <c r="E13" s="68"/>
      <c r="F13" s="68"/>
      <c r="G13" s="188"/>
      <c r="H13" s="63"/>
      <c r="I13" s="68"/>
      <c r="J13" s="145"/>
    </row>
    <row r="14" spans="1:10" ht="15.75" customHeight="1" x14ac:dyDescent="0.3">
      <c r="A14" s="189"/>
      <c r="B14" s="68"/>
      <c r="C14" s="68"/>
      <c r="D14" s="68"/>
      <c r="E14" s="68"/>
      <c r="F14" s="68"/>
      <c r="G14" s="68"/>
      <c r="H14" s="63"/>
      <c r="I14" s="68"/>
      <c r="J14" s="145"/>
    </row>
    <row r="15" spans="1:10" ht="15.75" customHeight="1" x14ac:dyDescent="0.3">
      <c r="A15" s="71"/>
      <c r="B15" s="68"/>
      <c r="C15" s="68"/>
      <c r="D15" s="68"/>
      <c r="E15" s="68"/>
      <c r="F15" s="68"/>
      <c r="G15" s="68"/>
      <c r="H15" s="63"/>
      <c r="I15" s="68"/>
      <c r="J15" s="145"/>
    </row>
    <row r="16" spans="1:10" ht="16.5" customHeight="1" x14ac:dyDescent="0.3">
      <c r="A16" s="71"/>
      <c r="B16" s="68"/>
      <c r="C16" s="68"/>
      <c r="D16" s="68"/>
      <c r="E16" s="68"/>
      <c r="F16" s="68"/>
      <c r="G16" s="68"/>
      <c r="H16" s="63"/>
      <c r="I16" s="68"/>
      <c r="J16" s="145"/>
    </row>
    <row r="17" spans="1:10" ht="16.5" customHeight="1" thickBot="1" x14ac:dyDescent="0.35">
      <c r="A17" s="74"/>
      <c r="B17" s="76"/>
      <c r="C17" s="76"/>
      <c r="D17" s="76"/>
      <c r="E17" s="76"/>
      <c r="F17" s="76"/>
      <c r="G17" s="76"/>
      <c r="H17" s="190"/>
      <c r="I17" s="76"/>
      <c r="J17" s="134"/>
    </row>
    <row r="18" spans="1:10" ht="17.25" customHeight="1" thickBot="1" x14ac:dyDescent="0.35">
      <c r="A18" s="79" t="s">
        <v>143</v>
      </c>
      <c r="B18" s="80"/>
      <c r="C18" s="80"/>
      <c r="D18" s="80"/>
      <c r="E18" s="80"/>
      <c r="F18" s="80"/>
      <c r="G18" s="80"/>
      <c r="H18" s="191"/>
      <c r="I18" s="80"/>
      <c r="J18" s="139">
        <f>ROUND(SUM(J5:J17),0)</f>
        <v>200000</v>
      </c>
    </row>
    <row r="19" spans="1:10" ht="17.25" customHeight="1" x14ac:dyDescent="0.3">
      <c r="A19" s="82"/>
      <c r="B19" s="83"/>
      <c r="C19" s="83"/>
      <c r="D19" s="83"/>
      <c r="E19" s="83"/>
      <c r="F19" s="83"/>
      <c r="G19" s="83"/>
      <c r="I19" s="83"/>
      <c r="J19" s="147"/>
    </row>
    <row r="20" spans="1:10" ht="14.25" customHeight="1" x14ac:dyDescent="0.3">
      <c r="A20" s="45" t="s">
        <v>144</v>
      </c>
    </row>
    <row r="21" spans="1:10" ht="14.25" customHeight="1" x14ac:dyDescent="0.3">
      <c r="A21" s="45" t="s">
        <v>145</v>
      </c>
    </row>
    <row r="22" spans="1:10" x14ac:dyDescent="0.3">
      <c r="A22" s="44" t="s">
        <v>146</v>
      </c>
    </row>
    <row r="23" spans="1:10" s="44" customFormat="1" ht="16.5" customHeight="1" x14ac:dyDescent="0.25">
      <c r="A23" s="45" t="s">
        <v>304</v>
      </c>
    </row>
    <row r="24" spans="1:10" x14ac:dyDescent="0.3">
      <c r="A24" s="44" t="s">
        <v>303</v>
      </c>
    </row>
    <row r="25" spans="1:10" x14ac:dyDescent="0.3">
      <c r="A25" s="44"/>
    </row>
    <row r="26" spans="1:10" x14ac:dyDescent="0.3">
      <c r="A26" s="44"/>
    </row>
    <row r="27" spans="1:10" x14ac:dyDescent="0.3">
      <c r="A27" s="44"/>
    </row>
    <row r="28" spans="1:10" x14ac:dyDescent="0.3">
      <c r="A28" s="44"/>
    </row>
    <row r="29" spans="1:10" x14ac:dyDescent="0.3">
      <c r="A29" s="44"/>
    </row>
    <row r="30" spans="1:10" s="48" customFormat="1" ht="17.399999999999999" x14ac:dyDescent="0.3">
      <c r="A30" s="344" t="s">
        <v>302</v>
      </c>
      <c r="F30" s="47" t="str">
        <f>"主辦會計："&amp;基本資料及目錄!B7</f>
        <v>主辦會計：李四</v>
      </c>
      <c r="I30" s="87" t="str">
        <f>"填表人："&amp;基本資料及目錄!B8</f>
        <v>填表人：王五</v>
      </c>
    </row>
  </sheetData>
  <sheetProtection algorithmName="SHA-512" hashValue="syaJR4FeRnVrw4zxomy943wSkkjNM58eqwq+yZ1n1iG1Agm78HgwapZFsp1YWmU8du0ezvWAuEsC3QcTnBxUhw==" saltValue="zdsnEfiAi5pLWU6hoiRoiw==" spinCount="100000" sheet="1" formatCells="0" formatColumns="0" formatRows="0" insertRows="0"/>
  <mergeCells count="2">
    <mergeCell ref="A1:J1"/>
    <mergeCell ref="A2:J2"/>
  </mergeCells>
  <phoneticPr fontId="1" type="noConversion"/>
  <printOptions horizontalCentered="1" verticalCentered="1"/>
  <pageMargins left="0.19685039370078741" right="0.15748031496062992" top="0.39370078740157483" bottom="0.39370078740157483" header="0.27559055118110237" footer="0.15748031496062992"/>
  <pageSetup paperSize="9" scale="77" fitToWidth="0" fitToHeight="0" orientation="landscape" blackAndWhite="1" r:id="rId1"/>
  <headerFooter alignWithMargins="0"/>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E90BD-D447-4D12-AF70-E9BD1F568EF5}">
  <dimension ref="A1:J30"/>
  <sheetViews>
    <sheetView view="pageBreakPreview" zoomScale="80" zoomScaleNormal="80" zoomScaleSheetLayoutView="80" workbookViewId="0">
      <selection activeCell="G12" sqref="G12"/>
    </sheetView>
  </sheetViews>
  <sheetFormatPr defaultColWidth="13.44140625" defaultRowHeight="16.2" x14ac:dyDescent="0.3"/>
  <cols>
    <col min="1" max="1" width="15.77734375" style="72" customWidth="1"/>
    <col min="2" max="2" width="16.44140625" style="72" customWidth="1"/>
    <col min="3" max="3" width="18" style="72" customWidth="1"/>
    <col min="4" max="4" width="18.109375" style="72" customWidth="1"/>
    <col min="5" max="5" width="12.109375" style="72" bestFit="1" customWidth="1"/>
    <col min="6" max="6" width="19.5546875" style="72" customWidth="1"/>
    <col min="7" max="7" width="32.44140625" style="72" customWidth="1"/>
    <col min="8" max="8" width="9.109375" style="192" customWidth="1"/>
    <col min="9" max="9" width="29.21875" style="72" customWidth="1"/>
    <col min="10" max="10" width="33" style="72" customWidth="1"/>
    <col min="11" max="11" width="13.44140625" style="72" customWidth="1"/>
    <col min="12" max="12" width="13.33203125" style="72" customWidth="1"/>
    <col min="13" max="13" width="13.44140625" style="72" customWidth="1"/>
    <col min="14" max="16384" width="13.44140625" style="72"/>
  </cols>
  <sheetData>
    <row r="1" spans="1:10" ht="21.75" customHeight="1" x14ac:dyDescent="0.4">
      <c r="A1" s="402" t="str">
        <f>基本資料及目錄!B1</f>
        <v>誠明股份有限公司</v>
      </c>
      <c r="B1" s="402"/>
      <c r="C1" s="402"/>
      <c r="D1" s="402"/>
      <c r="E1" s="402"/>
      <c r="F1" s="402"/>
      <c r="G1" s="402"/>
      <c r="H1" s="402"/>
      <c r="I1" s="402"/>
      <c r="J1" s="402"/>
    </row>
    <row r="2" spans="1:10" ht="19.8" x14ac:dyDescent="0.4">
      <c r="A2" s="405" t="s">
        <v>224</v>
      </c>
      <c r="B2" s="405"/>
      <c r="C2" s="405"/>
      <c r="D2" s="405"/>
      <c r="E2" s="405"/>
      <c r="F2" s="405"/>
      <c r="G2" s="405"/>
      <c r="H2" s="405"/>
      <c r="I2" s="405"/>
      <c r="J2" s="405"/>
    </row>
    <row r="3" spans="1:10" ht="16.8" thickBot="1" x14ac:dyDescent="0.35">
      <c r="A3" s="183"/>
      <c r="B3" s="183"/>
      <c r="C3" s="183"/>
      <c r="D3" s="183"/>
      <c r="E3" s="183"/>
      <c r="F3" s="183"/>
      <c r="G3" s="183"/>
      <c r="H3" s="183"/>
      <c r="I3" s="183"/>
      <c r="J3" s="4" t="s">
        <v>0</v>
      </c>
    </row>
    <row r="4" spans="1:10" s="184" customFormat="1" ht="45.75" customHeight="1" thickBot="1" x14ac:dyDescent="0.3">
      <c r="A4" s="51" t="s">
        <v>1</v>
      </c>
      <c r="B4" s="52" t="s">
        <v>41</v>
      </c>
      <c r="C4" s="53" t="s">
        <v>137</v>
      </c>
      <c r="D4" s="53" t="s">
        <v>138</v>
      </c>
      <c r="E4" s="52" t="s">
        <v>44</v>
      </c>
      <c r="F4" s="53" t="s">
        <v>139</v>
      </c>
      <c r="G4" s="53" t="s">
        <v>46</v>
      </c>
      <c r="H4" s="52" t="s">
        <v>47</v>
      </c>
      <c r="I4" s="52" t="s">
        <v>140</v>
      </c>
      <c r="J4" s="54" t="s">
        <v>141</v>
      </c>
    </row>
    <row r="5" spans="1:10" ht="18" customHeight="1" x14ac:dyDescent="0.3">
      <c r="A5" s="185"/>
      <c r="B5" s="58"/>
      <c r="C5" s="58"/>
      <c r="D5" s="58"/>
      <c r="E5" s="58"/>
      <c r="F5" s="58"/>
      <c r="G5" s="58"/>
      <c r="H5" s="186"/>
      <c r="I5" s="58"/>
      <c r="J5" s="187"/>
    </row>
    <row r="6" spans="1:10" x14ac:dyDescent="0.3">
      <c r="A6" s="71" t="s">
        <v>50</v>
      </c>
      <c r="B6" s="68"/>
      <c r="C6" s="68"/>
      <c r="D6" s="68" t="s">
        <v>52</v>
      </c>
      <c r="E6" s="63" t="s">
        <v>53</v>
      </c>
      <c r="F6" s="64"/>
      <c r="G6" s="188"/>
      <c r="H6" s="63">
        <v>1</v>
      </c>
      <c r="I6" s="63"/>
      <c r="J6" s="145">
        <v>1200</v>
      </c>
    </row>
    <row r="7" spans="1:10" x14ac:dyDescent="0.3">
      <c r="A7" s="71" t="s">
        <v>142</v>
      </c>
      <c r="B7" s="68"/>
      <c r="C7" s="68"/>
      <c r="D7" s="68" t="s">
        <v>57</v>
      </c>
      <c r="E7" s="63" t="s">
        <v>53</v>
      </c>
      <c r="F7" s="64"/>
      <c r="G7" s="188"/>
      <c r="H7" s="63">
        <v>3</v>
      </c>
      <c r="I7" s="63"/>
      <c r="J7" s="145">
        <v>6000</v>
      </c>
    </row>
    <row r="8" spans="1:10" x14ac:dyDescent="0.3">
      <c r="A8" s="71"/>
      <c r="B8" s="68"/>
      <c r="C8" s="68"/>
      <c r="D8" s="68"/>
      <c r="E8" s="63"/>
      <c r="F8" s="64"/>
      <c r="G8" s="188"/>
      <c r="H8" s="63"/>
      <c r="I8" s="63"/>
      <c r="J8" s="145"/>
    </row>
    <row r="9" spans="1:10" x14ac:dyDescent="0.3">
      <c r="A9" s="71"/>
      <c r="B9" s="68"/>
      <c r="C9" s="68"/>
      <c r="D9" s="68"/>
      <c r="E9" s="63"/>
      <c r="F9" s="64"/>
      <c r="G9" s="188"/>
      <c r="H9" s="63"/>
      <c r="I9" s="63"/>
      <c r="J9" s="145"/>
    </row>
    <row r="10" spans="1:10" x14ac:dyDescent="0.3">
      <c r="A10" s="69"/>
      <c r="B10" s="68"/>
      <c r="C10" s="68"/>
      <c r="D10" s="68"/>
      <c r="E10" s="68"/>
      <c r="F10" s="68"/>
      <c r="G10" s="188"/>
      <c r="H10" s="63"/>
      <c r="I10" s="68"/>
      <c r="J10" s="145"/>
    </row>
    <row r="11" spans="1:10" x14ac:dyDescent="0.3">
      <c r="A11" s="189"/>
      <c r="B11" s="68"/>
      <c r="C11" s="68"/>
      <c r="D11" s="68"/>
      <c r="E11" s="68"/>
      <c r="F11" s="68"/>
      <c r="G11" s="188"/>
      <c r="H11" s="63"/>
      <c r="I11" s="68"/>
      <c r="J11" s="145"/>
    </row>
    <row r="12" spans="1:10" ht="22.5" customHeight="1" x14ac:dyDescent="0.3">
      <c r="A12" s="71"/>
      <c r="B12" s="68"/>
      <c r="C12" s="68"/>
      <c r="D12" s="68"/>
      <c r="E12" s="68"/>
      <c r="F12" s="68"/>
      <c r="G12" s="188"/>
      <c r="H12" s="63"/>
      <c r="I12" s="68"/>
      <c r="J12" s="145"/>
    </row>
    <row r="13" spans="1:10" x14ac:dyDescent="0.3">
      <c r="A13" s="71"/>
      <c r="B13" s="68"/>
      <c r="C13" s="68"/>
      <c r="D13" s="68"/>
      <c r="E13" s="68"/>
      <c r="F13" s="68"/>
      <c r="G13" s="188"/>
      <c r="H13" s="63"/>
      <c r="I13" s="68"/>
      <c r="J13" s="145"/>
    </row>
    <row r="14" spans="1:10" ht="15.75" customHeight="1" x14ac:dyDescent="0.3">
      <c r="A14" s="189"/>
      <c r="B14" s="68"/>
      <c r="C14" s="68"/>
      <c r="D14" s="68"/>
      <c r="E14" s="68"/>
      <c r="F14" s="68"/>
      <c r="G14" s="68"/>
      <c r="H14" s="63"/>
      <c r="I14" s="68"/>
      <c r="J14" s="145"/>
    </row>
    <row r="15" spans="1:10" ht="15.75" customHeight="1" x14ac:dyDescent="0.3">
      <c r="A15" s="71"/>
      <c r="B15" s="68"/>
      <c r="C15" s="68"/>
      <c r="D15" s="68"/>
      <c r="E15" s="68"/>
      <c r="F15" s="68"/>
      <c r="G15" s="68"/>
      <c r="H15" s="63"/>
      <c r="I15" s="68"/>
      <c r="J15" s="145"/>
    </row>
    <row r="16" spans="1:10" ht="16.5" customHeight="1" x14ac:dyDescent="0.3">
      <c r="A16" s="71"/>
      <c r="B16" s="68"/>
      <c r="C16" s="68"/>
      <c r="D16" s="68"/>
      <c r="E16" s="68"/>
      <c r="F16" s="68"/>
      <c r="G16" s="68"/>
      <c r="H16" s="63"/>
      <c r="I16" s="68"/>
      <c r="J16" s="145"/>
    </row>
    <row r="17" spans="1:10" ht="16.5" customHeight="1" thickBot="1" x14ac:dyDescent="0.35">
      <c r="A17" s="74"/>
      <c r="B17" s="76"/>
      <c r="C17" s="76"/>
      <c r="D17" s="76"/>
      <c r="E17" s="76"/>
      <c r="F17" s="76"/>
      <c r="G17" s="76"/>
      <c r="H17" s="190"/>
      <c r="I17" s="76"/>
      <c r="J17" s="134"/>
    </row>
    <row r="18" spans="1:10" ht="17.25" customHeight="1" thickBot="1" x14ac:dyDescent="0.35">
      <c r="A18" s="79" t="s">
        <v>143</v>
      </c>
      <c r="B18" s="80"/>
      <c r="C18" s="80"/>
      <c r="D18" s="80"/>
      <c r="E18" s="80"/>
      <c r="F18" s="80"/>
      <c r="G18" s="80"/>
      <c r="H18" s="191"/>
      <c r="I18" s="80"/>
      <c r="J18" s="139">
        <f>ROUND(SUM(J5:J17),0)</f>
        <v>7200</v>
      </c>
    </row>
    <row r="19" spans="1:10" ht="17.25" customHeight="1" x14ac:dyDescent="0.3">
      <c r="A19" s="82"/>
      <c r="B19" s="83"/>
      <c r="C19" s="83"/>
      <c r="D19" s="83"/>
      <c r="E19" s="83"/>
      <c r="F19" s="83"/>
      <c r="G19" s="83"/>
      <c r="I19" s="83"/>
      <c r="J19" s="147"/>
    </row>
    <row r="20" spans="1:10" ht="14.25" customHeight="1" x14ac:dyDescent="0.3">
      <c r="A20" s="45" t="s">
        <v>144</v>
      </c>
    </row>
    <row r="21" spans="1:10" ht="14.25" customHeight="1" x14ac:dyDescent="0.3">
      <c r="A21" s="45" t="s">
        <v>145</v>
      </c>
    </row>
    <row r="22" spans="1:10" x14ac:dyDescent="0.3">
      <c r="A22" s="44" t="s">
        <v>146</v>
      </c>
    </row>
    <row r="23" spans="1:10" s="44" customFormat="1" ht="16.5" customHeight="1" x14ac:dyDescent="0.25">
      <c r="A23" s="44" t="s">
        <v>147</v>
      </c>
    </row>
    <row r="24" spans="1:10" x14ac:dyDescent="0.3">
      <c r="A24" s="44" t="s">
        <v>148</v>
      </c>
    </row>
    <row r="25" spans="1:10" x14ac:dyDescent="0.3">
      <c r="A25" s="44" t="s">
        <v>149</v>
      </c>
    </row>
    <row r="26" spans="1:10" x14ac:dyDescent="0.3">
      <c r="A26" s="44" t="s">
        <v>150</v>
      </c>
    </row>
    <row r="27" spans="1:10" x14ac:dyDescent="0.3">
      <c r="A27" s="44" t="s">
        <v>151</v>
      </c>
    </row>
    <row r="28" spans="1:10" x14ac:dyDescent="0.3">
      <c r="A28" s="44" t="s">
        <v>152</v>
      </c>
    </row>
    <row r="29" spans="1:10" x14ac:dyDescent="0.3">
      <c r="A29" s="44"/>
    </row>
    <row r="30" spans="1:10" s="48" customFormat="1" ht="17.399999999999999" x14ac:dyDescent="0.3">
      <c r="A30" s="344" t="s">
        <v>302</v>
      </c>
      <c r="F30" s="47" t="str">
        <f>"主辦會計："&amp;基本資料及目錄!B7</f>
        <v>主辦會計：李四</v>
      </c>
      <c r="I30" s="87" t="str">
        <f>"填表人："&amp;基本資料及目錄!B8</f>
        <v>填表人：王五</v>
      </c>
    </row>
  </sheetData>
  <sheetProtection algorithmName="SHA-512" hashValue="syaJR4FeRnVrw4zxomy943wSkkjNM58eqwq+yZ1n1iG1Agm78HgwapZFsp1YWmU8du0ezvWAuEsC3QcTnBxUhw==" saltValue="zdsnEfiAi5pLWU6hoiRoiw==" spinCount="100000" sheet="1" formatCells="0" formatColumns="0" formatRows="0" insertRows="0"/>
  <mergeCells count="2">
    <mergeCell ref="A1:J1"/>
    <mergeCell ref="A2:J2"/>
  </mergeCells>
  <phoneticPr fontId="1" type="noConversion"/>
  <printOptions horizontalCentered="1" verticalCentered="1"/>
  <pageMargins left="0.19685039370078741" right="0.15748031496062992" top="0.39370078740157483" bottom="0.39370078740157483" header="0.27559055118110237" footer="0.15748031496062992"/>
  <pageSetup paperSize="9" scale="77" fitToWidth="0" fitToHeight="0" orientation="landscape" blackAndWhite="1"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A4AE4C-A5B8-4EBD-81D2-36C7B7CC2A09}">
  <sheetPr>
    <pageSetUpPr fitToPage="1"/>
  </sheetPr>
  <dimension ref="A1:O30"/>
  <sheetViews>
    <sheetView tabSelected="1" view="pageBreakPreview" zoomScale="82" zoomScaleNormal="82" zoomScaleSheetLayoutView="82" workbookViewId="0">
      <selection activeCell="G15" sqref="G15"/>
    </sheetView>
  </sheetViews>
  <sheetFormatPr defaultRowHeight="15.6" x14ac:dyDescent="0.25"/>
  <cols>
    <col min="1" max="1" width="6.21875" style="303" bestFit="1" customWidth="1"/>
    <col min="2" max="2" width="32.6640625" customWidth="1"/>
    <col min="3" max="3" width="13.5546875" bestFit="1" customWidth="1"/>
    <col min="4" max="5" width="15" bestFit="1" customWidth="1"/>
    <col min="6" max="6" width="15.88671875" customWidth="1"/>
    <col min="7" max="7" width="17.44140625" customWidth="1"/>
    <col min="8" max="8" width="15.6640625" customWidth="1"/>
    <col min="9" max="9" width="12.44140625" bestFit="1" customWidth="1"/>
    <col min="10" max="11" width="15" bestFit="1" customWidth="1"/>
    <col min="12" max="12" width="12.44140625" bestFit="1" customWidth="1"/>
    <col min="13" max="13" width="15" bestFit="1" customWidth="1"/>
    <col min="14" max="14" width="17.21875" bestFit="1" customWidth="1"/>
  </cols>
  <sheetData>
    <row r="1" spans="1:14" ht="22.2" x14ac:dyDescent="0.4">
      <c r="B1" s="375" t="str">
        <f>基本資料及目錄!B1</f>
        <v>誠明股份有限公司</v>
      </c>
      <c r="C1" s="375"/>
      <c r="D1" s="375"/>
      <c r="E1" s="375"/>
      <c r="F1" s="375"/>
      <c r="G1" s="375"/>
      <c r="H1" s="375"/>
      <c r="I1" s="375"/>
      <c r="J1" s="375"/>
      <c r="K1" s="375"/>
      <c r="L1" s="375"/>
      <c r="M1" s="375"/>
      <c r="N1" s="375"/>
    </row>
    <row r="2" spans="1:14" ht="22.2" x14ac:dyDescent="0.4">
      <c r="B2" s="376" t="s">
        <v>176</v>
      </c>
      <c r="C2" s="376"/>
      <c r="D2" s="376"/>
      <c r="E2" s="376"/>
      <c r="F2" s="376"/>
      <c r="G2" s="376"/>
      <c r="H2" s="376"/>
      <c r="I2" s="376"/>
      <c r="J2" s="376"/>
      <c r="K2" s="376"/>
      <c r="L2" s="376"/>
      <c r="M2" s="376"/>
      <c r="N2" s="376"/>
    </row>
    <row r="3" spans="1:14" ht="16.2" x14ac:dyDescent="0.3">
      <c r="B3" s="377" t="s">
        <v>308</v>
      </c>
      <c r="C3" s="377"/>
      <c r="D3" s="377"/>
      <c r="E3" s="377"/>
      <c r="F3" s="377"/>
      <c r="G3" s="377"/>
      <c r="H3" s="377"/>
      <c r="I3" s="377"/>
      <c r="J3" s="377"/>
      <c r="K3" s="377"/>
      <c r="L3" s="377"/>
      <c r="M3" s="377"/>
      <c r="N3" s="377"/>
    </row>
    <row r="4" spans="1:14" ht="16.2" x14ac:dyDescent="0.3">
      <c r="B4" s="250"/>
      <c r="C4" s="251"/>
      <c r="D4" s="251"/>
      <c r="E4" s="251"/>
      <c r="F4" s="251"/>
      <c r="G4" s="251"/>
      <c r="H4" s="252"/>
      <c r="I4" s="251"/>
      <c r="J4" s="251"/>
      <c r="K4" s="251"/>
      <c r="L4" s="151"/>
      <c r="M4" s="151"/>
      <c r="N4" s="253" t="s">
        <v>177</v>
      </c>
    </row>
    <row r="5" spans="1:14" ht="16.2" x14ac:dyDescent="0.25">
      <c r="A5" s="304" t="s">
        <v>221</v>
      </c>
      <c r="B5" s="299"/>
      <c r="C5" s="378" t="s">
        <v>178</v>
      </c>
      <c r="D5" s="378"/>
      <c r="E5" s="378"/>
      <c r="F5" s="378" t="s">
        <v>241</v>
      </c>
      <c r="G5" s="379"/>
      <c r="H5" s="380"/>
      <c r="I5" s="378" t="s">
        <v>179</v>
      </c>
      <c r="J5" s="378"/>
      <c r="K5" s="378"/>
      <c r="L5" s="378" t="s">
        <v>180</v>
      </c>
      <c r="M5" s="378"/>
      <c r="N5" s="378"/>
    </row>
    <row r="6" spans="1:14" ht="16.2" x14ac:dyDescent="0.25">
      <c r="A6" s="305" t="s">
        <v>222</v>
      </c>
      <c r="B6" s="300" t="s">
        <v>223</v>
      </c>
      <c r="C6" s="254" t="s">
        <v>181</v>
      </c>
      <c r="D6" s="254" t="s">
        <v>182</v>
      </c>
      <c r="E6" s="254" t="s">
        <v>183</v>
      </c>
      <c r="F6" s="254" t="s">
        <v>181</v>
      </c>
      <c r="G6" s="254" t="s">
        <v>182</v>
      </c>
      <c r="H6" s="254" t="s">
        <v>183</v>
      </c>
      <c r="I6" s="254" t="s">
        <v>181</v>
      </c>
      <c r="J6" s="254" t="s">
        <v>182</v>
      </c>
      <c r="K6" s="254" t="s">
        <v>183</v>
      </c>
      <c r="L6" s="254" t="s">
        <v>181</v>
      </c>
      <c r="M6" s="254" t="s">
        <v>182</v>
      </c>
      <c r="N6" s="254" t="s">
        <v>183</v>
      </c>
    </row>
    <row r="7" spans="1:14" s="320" customFormat="1" ht="16.2" x14ac:dyDescent="0.25">
      <c r="A7" s="317">
        <v>1000</v>
      </c>
      <c r="B7" s="318" t="s">
        <v>205</v>
      </c>
      <c r="C7" s="319">
        <f t="shared" ref="C7:N7" si="0">SUM(C8:C9)</f>
        <v>200000</v>
      </c>
      <c r="D7" s="319">
        <f t="shared" si="0"/>
        <v>400000</v>
      </c>
      <c r="E7" s="319">
        <f t="shared" si="0"/>
        <v>600000</v>
      </c>
      <c r="F7" s="319">
        <f t="shared" si="0"/>
        <v>0</v>
      </c>
      <c r="G7" s="319">
        <f t="shared" si="0"/>
        <v>0</v>
      </c>
      <c r="H7" s="319">
        <f t="shared" si="0"/>
        <v>0</v>
      </c>
      <c r="I7" s="319">
        <f t="shared" si="0"/>
        <v>49612</v>
      </c>
      <c r="J7" s="319">
        <f t="shared" si="0"/>
        <v>99222</v>
      </c>
      <c r="K7" s="319">
        <f t="shared" si="0"/>
        <v>148834</v>
      </c>
      <c r="L7" s="319">
        <f t="shared" si="0"/>
        <v>49612</v>
      </c>
      <c r="M7" s="319">
        <f t="shared" si="0"/>
        <v>99222</v>
      </c>
      <c r="N7" s="319">
        <f t="shared" si="0"/>
        <v>148834</v>
      </c>
    </row>
    <row r="8" spans="1:14" ht="16.2" x14ac:dyDescent="0.25">
      <c r="A8" s="306">
        <v>1100</v>
      </c>
      <c r="B8" s="302" t="s">
        <v>226</v>
      </c>
      <c r="C8" s="309">
        <v>150000</v>
      </c>
      <c r="D8" s="309">
        <v>300000</v>
      </c>
      <c r="E8" s="308">
        <f>C8+D8</f>
        <v>450000</v>
      </c>
      <c r="F8" s="310"/>
      <c r="G8" s="310"/>
      <c r="H8" s="308">
        <f>F8+G8</f>
        <v>0</v>
      </c>
      <c r="I8" s="308">
        <f>IF(K8+H8&gt;=E8,C8-F8,ROUND(K8/E8*C8,0))</f>
        <v>42945</v>
      </c>
      <c r="J8" s="308">
        <f>K8-I8</f>
        <v>85889</v>
      </c>
      <c r="K8" s="311">
        <f>'1100_計畫人員'!I13</f>
        <v>128834</v>
      </c>
      <c r="L8" s="308">
        <f t="shared" ref="L8:M12" si="1">F8+I8</f>
        <v>42945</v>
      </c>
      <c r="M8" s="308">
        <f t="shared" si="1"/>
        <v>85889</v>
      </c>
      <c r="N8" s="308">
        <f>L8+M8</f>
        <v>128834</v>
      </c>
    </row>
    <row r="9" spans="1:14" ht="16.2" x14ac:dyDescent="0.25">
      <c r="A9" s="306">
        <v>1200</v>
      </c>
      <c r="B9" s="302" t="s">
        <v>227</v>
      </c>
      <c r="C9" s="309">
        <v>50000</v>
      </c>
      <c r="D9" s="309">
        <v>100000</v>
      </c>
      <c r="E9" s="308">
        <f>C9+D9</f>
        <v>150000</v>
      </c>
      <c r="F9" s="310"/>
      <c r="G9" s="310"/>
      <c r="H9" s="308">
        <f>F9+G9</f>
        <v>0</v>
      </c>
      <c r="I9" s="308">
        <f>IF(K9+H9&gt;=E9,C9-F9,ROUND(K9/E9*C9,0))</f>
        <v>6667</v>
      </c>
      <c r="J9" s="308">
        <f>K9-I9</f>
        <v>13333</v>
      </c>
      <c r="K9" s="311">
        <f>'1200_顧問'!E15</f>
        <v>20000</v>
      </c>
      <c r="L9" s="308">
        <f t="shared" si="1"/>
        <v>6667</v>
      </c>
      <c r="M9" s="308">
        <f t="shared" si="1"/>
        <v>13333</v>
      </c>
      <c r="N9" s="308">
        <f>L9+M9</f>
        <v>20000</v>
      </c>
    </row>
    <row r="10" spans="1:14" s="320" customFormat="1" ht="16.2" x14ac:dyDescent="0.25">
      <c r="A10" s="317">
        <v>2000</v>
      </c>
      <c r="B10" s="318" t="s">
        <v>228</v>
      </c>
      <c r="C10" s="321">
        <v>50000</v>
      </c>
      <c r="D10" s="321">
        <v>100000</v>
      </c>
      <c r="E10" s="319">
        <f>C10+D10</f>
        <v>150000</v>
      </c>
      <c r="F10" s="322"/>
      <c r="G10" s="322"/>
      <c r="H10" s="319">
        <f>F10+G10</f>
        <v>0</v>
      </c>
      <c r="I10" s="319">
        <f>IF(K10+H10&gt;=E10,C10-F10,ROUND(K10/E10*C10,0))</f>
        <v>2400</v>
      </c>
      <c r="J10" s="319">
        <f>K10-I10</f>
        <v>4800</v>
      </c>
      <c r="K10" s="323">
        <f>'2000_消耗性器材及原材料費'!J27</f>
        <v>7200</v>
      </c>
      <c r="L10" s="319">
        <f t="shared" si="1"/>
        <v>2400</v>
      </c>
      <c r="M10" s="319">
        <f t="shared" si="1"/>
        <v>4800</v>
      </c>
      <c r="N10" s="319">
        <f>L10+M10</f>
        <v>7200</v>
      </c>
    </row>
    <row r="11" spans="1:14" s="320" customFormat="1" ht="16.2" x14ac:dyDescent="0.25">
      <c r="A11" s="317">
        <v>3000</v>
      </c>
      <c r="B11" s="318" t="s">
        <v>229</v>
      </c>
      <c r="C11" s="321">
        <v>50000</v>
      </c>
      <c r="D11" s="321">
        <v>100000</v>
      </c>
      <c r="E11" s="319">
        <f>C11+D11</f>
        <v>150000</v>
      </c>
      <c r="F11" s="322"/>
      <c r="G11" s="322"/>
      <c r="H11" s="319">
        <f>F11+G11</f>
        <v>0</v>
      </c>
      <c r="I11" s="319">
        <f>IF(K11+H11&gt;=E11,C11-F11,ROUND(K11/E11*C11,0))</f>
        <v>25778</v>
      </c>
      <c r="J11" s="319">
        <f>K11-I11</f>
        <v>51555</v>
      </c>
      <c r="K11" s="323">
        <f>'3000_設備使用費'!K26</f>
        <v>77333</v>
      </c>
      <c r="L11" s="319">
        <f t="shared" si="1"/>
        <v>25778</v>
      </c>
      <c r="M11" s="319">
        <f t="shared" si="1"/>
        <v>51555</v>
      </c>
      <c r="N11" s="319">
        <f>L11+M11</f>
        <v>77333</v>
      </c>
    </row>
    <row r="12" spans="1:14" s="320" customFormat="1" ht="16.2" x14ac:dyDescent="0.25">
      <c r="A12" s="317">
        <v>4000</v>
      </c>
      <c r="B12" s="318" t="s">
        <v>230</v>
      </c>
      <c r="C12" s="321">
        <v>20000</v>
      </c>
      <c r="D12" s="321">
        <v>40000</v>
      </c>
      <c r="E12" s="319">
        <f>C12+D12</f>
        <v>60000</v>
      </c>
      <c r="F12" s="322"/>
      <c r="G12" s="322"/>
      <c r="H12" s="319">
        <f>F12+G12</f>
        <v>0</v>
      </c>
      <c r="I12" s="319">
        <f>IF(K12+H12&gt;=E12,C12-F12,ROUND(K12/E12*C12,0))</f>
        <v>1000</v>
      </c>
      <c r="J12" s="319">
        <f>K12-I12</f>
        <v>2000</v>
      </c>
      <c r="K12" s="323">
        <f>'4000_設備維護費'!M16</f>
        <v>3000</v>
      </c>
      <c r="L12" s="319">
        <f t="shared" si="1"/>
        <v>1000</v>
      </c>
      <c r="M12" s="319">
        <f t="shared" si="1"/>
        <v>2000</v>
      </c>
      <c r="N12" s="319">
        <f>L12+M12</f>
        <v>3000</v>
      </c>
    </row>
    <row r="13" spans="1:14" s="320" customFormat="1" ht="16.2" x14ac:dyDescent="0.25">
      <c r="A13" s="317">
        <v>5000</v>
      </c>
      <c r="B13" s="318" t="s">
        <v>231</v>
      </c>
      <c r="C13" s="324">
        <f>SUM(C14:C16)</f>
        <v>300000</v>
      </c>
      <c r="D13" s="324">
        <f t="shared" ref="D13:E13" si="2">SUM(D14:D16)</f>
        <v>600000</v>
      </c>
      <c r="E13" s="324">
        <f t="shared" si="2"/>
        <v>900000</v>
      </c>
      <c r="F13" s="324">
        <f>SUM(F14:F16)</f>
        <v>0</v>
      </c>
      <c r="G13" s="324">
        <f t="shared" ref="G13" si="3">SUM(G14:G16)</f>
        <v>0</v>
      </c>
      <c r="H13" s="324">
        <f t="shared" ref="H13" si="4">SUM(H14:H16)</f>
        <v>0</v>
      </c>
      <c r="I13" s="324">
        <f>SUM(I14:I16)</f>
        <v>300000</v>
      </c>
      <c r="J13" s="324">
        <f t="shared" ref="J13" si="5">SUM(J14:J16)</f>
        <v>750000</v>
      </c>
      <c r="K13" s="324">
        <f t="shared" ref="K13" si="6">SUM(K14:K16)</f>
        <v>1050000</v>
      </c>
      <c r="L13" s="324">
        <f>SUM(L14:L16)</f>
        <v>300000</v>
      </c>
      <c r="M13" s="324">
        <f t="shared" ref="M13" si="7">SUM(M14:M16)</f>
        <v>750000</v>
      </c>
      <c r="N13" s="324">
        <f t="shared" ref="N13" si="8">SUM(N14:N16)</f>
        <v>1050000</v>
      </c>
    </row>
    <row r="14" spans="1:14" ht="16.2" x14ac:dyDescent="0.25">
      <c r="A14" s="306">
        <v>5100</v>
      </c>
      <c r="B14" s="307" t="s">
        <v>232</v>
      </c>
      <c r="C14" s="309">
        <v>100000</v>
      </c>
      <c r="D14" s="309">
        <v>200000</v>
      </c>
      <c r="E14" s="308">
        <f>C14+D14</f>
        <v>300000</v>
      </c>
      <c r="F14" s="310"/>
      <c r="G14" s="310"/>
      <c r="H14" s="308">
        <f>F14+G14</f>
        <v>0</v>
      </c>
      <c r="I14" s="308">
        <f>IF(K14+H14&gt;=E14,C14-F14,ROUND(K14/E14*C14,0))</f>
        <v>100000</v>
      </c>
      <c r="J14" s="308">
        <f>K14-I14</f>
        <v>200000</v>
      </c>
      <c r="K14" s="313">
        <f>'5100_技術或智財權購買費'!H12</f>
        <v>300000</v>
      </c>
      <c r="L14" s="308">
        <f t="shared" ref="L14:M16" si="9">F14+I14</f>
        <v>100000</v>
      </c>
      <c r="M14" s="308">
        <f t="shared" si="9"/>
        <v>200000</v>
      </c>
      <c r="N14" s="308">
        <f>L14+M14</f>
        <v>300000</v>
      </c>
    </row>
    <row r="15" spans="1:14" ht="16.2" x14ac:dyDescent="0.25">
      <c r="A15" s="306">
        <v>5200</v>
      </c>
      <c r="B15" s="302" t="s">
        <v>233</v>
      </c>
      <c r="C15" s="309">
        <v>100000</v>
      </c>
      <c r="D15" s="309">
        <v>200000</v>
      </c>
      <c r="E15" s="308">
        <f>C15+D15</f>
        <v>300000</v>
      </c>
      <c r="F15" s="310"/>
      <c r="G15" s="310"/>
      <c r="H15" s="308">
        <f>F15+G15</f>
        <v>0</v>
      </c>
      <c r="I15" s="308">
        <f>IF(K15+H15&gt;=E15,C15-F15,ROUND(K15/E15*C15,0))</f>
        <v>100000</v>
      </c>
      <c r="J15" s="308">
        <f>K15-I15</f>
        <v>250000</v>
      </c>
      <c r="K15" s="313">
        <f>'5200_委託研究費'!H12</f>
        <v>350000</v>
      </c>
      <c r="L15" s="308">
        <f t="shared" si="9"/>
        <v>100000</v>
      </c>
      <c r="M15" s="308">
        <f t="shared" si="9"/>
        <v>250000</v>
      </c>
      <c r="N15" s="308">
        <f>L15+M15</f>
        <v>350000</v>
      </c>
    </row>
    <row r="16" spans="1:14" ht="16.2" x14ac:dyDescent="0.25">
      <c r="A16" s="306">
        <v>5300</v>
      </c>
      <c r="B16" s="302" t="s">
        <v>234</v>
      </c>
      <c r="C16" s="309">
        <v>100000</v>
      </c>
      <c r="D16" s="309">
        <v>200000</v>
      </c>
      <c r="E16" s="308">
        <f>C16+D16</f>
        <v>300000</v>
      </c>
      <c r="F16" s="310"/>
      <c r="G16" s="310"/>
      <c r="H16" s="308">
        <f>F16+G16</f>
        <v>0</v>
      </c>
      <c r="I16" s="308">
        <f>IF(K16+H16&gt;=E16,C16-F16,ROUND(K16/E16*C16,0))</f>
        <v>100000</v>
      </c>
      <c r="J16" s="308">
        <f>K16-I16</f>
        <v>300000</v>
      </c>
      <c r="K16" s="313">
        <f>'5300_委託勞務費'!H12</f>
        <v>400000</v>
      </c>
      <c r="L16" s="308">
        <f t="shared" si="9"/>
        <v>100000</v>
      </c>
      <c r="M16" s="308">
        <f t="shared" si="9"/>
        <v>300000</v>
      </c>
      <c r="N16" s="308">
        <f>L16+M16</f>
        <v>400000</v>
      </c>
    </row>
    <row r="17" spans="1:15" s="320" customFormat="1" ht="16.2" x14ac:dyDescent="0.25">
      <c r="A17" s="317">
        <v>6000</v>
      </c>
      <c r="B17" s="318" t="s">
        <v>235</v>
      </c>
      <c r="C17" s="324">
        <f>SUM(C18:C19)</f>
        <v>10000</v>
      </c>
      <c r="D17" s="324">
        <f t="shared" ref="D17:E17" si="10">SUM(D18:D19)</f>
        <v>240000</v>
      </c>
      <c r="E17" s="324">
        <f t="shared" si="10"/>
        <v>250000</v>
      </c>
      <c r="F17" s="324">
        <f>SUM(F18:F19)</f>
        <v>0</v>
      </c>
      <c r="G17" s="324">
        <f t="shared" ref="G17" si="11">SUM(G18:G19)</f>
        <v>0</v>
      </c>
      <c r="H17" s="324">
        <f t="shared" ref="H17" si="12">SUM(H18:H19)</f>
        <v>0</v>
      </c>
      <c r="I17" s="324">
        <f>SUM(I18:I19)</f>
        <v>617</v>
      </c>
      <c r="J17" s="324">
        <f t="shared" ref="J17" si="13">SUM(J18:J19)</f>
        <v>3233</v>
      </c>
      <c r="K17" s="324">
        <f t="shared" ref="K17" si="14">SUM(K18:K19)</f>
        <v>3850</v>
      </c>
      <c r="L17" s="324">
        <f>SUM(L18:L19)</f>
        <v>617</v>
      </c>
      <c r="M17" s="324">
        <f t="shared" ref="M17" si="15">SUM(M18:M19)</f>
        <v>3233</v>
      </c>
      <c r="N17" s="324">
        <f t="shared" ref="N17" si="16">SUM(N18:N19)</f>
        <v>3850</v>
      </c>
    </row>
    <row r="18" spans="1:15" ht="16.2" x14ac:dyDescent="0.25">
      <c r="A18" s="306">
        <v>6100</v>
      </c>
      <c r="B18" s="302" t="s">
        <v>236</v>
      </c>
      <c r="C18" s="309">
        <v>10000</v>
      </c>
      <c r="D18" s="309">
        <v>20000</v>
      </c>
      <c r="E18" s="308">
        <f t="shared" ref="E18:E19" si="17">C18+D18</f>
        <v>30000</v>
      </c>
      <c r="F18" s="310"/>
      <c r="G18" s="310"/>
      <c r="H18" s="308">
        <f>F18+G18</f>
        <v>0</v>
      </c>
      <c r="I18" s="308">
        <f>IF(K18+H18&gt;=E18,C18-F18,ROUND(K18/E18*C18,0))</f>
        <v>617</v>
      </c>
      <c r="J18" s="308">
        <f t="shared" ref="J18:J21" si="18">K18-I18</f>
        <v>1233</v>
      </c>
      <c r="K18" s="311">
        <f>'6100_國內差旅費'!N14</f>
        <v>1850</v>
      </c>
      <c r="L18" s="308">
        <f>F18+I18</f>
        <v>617</v>
      </c>
      <c r="M18" s="308">
        <f>G18+J18</f>
        <v>1233</v>
      </c>
      <c r="N18" s="308">
        <f t="shared" ref="N18:N19" si="19">L18+M18</f>
        <v>1850</v>
      </c>
    </row>
    <row r="19" spans="1:15" ht="16.2" x14ac:dyDescent="0.25">
      <c r="A19" s="306">
        <v>6200</v>
      </c>
      <c r="B19" s="302" t="s">
        <v>237</v>
      </c>
      <c r="C19" s="314"/>
      <c r="D19" s="309">
        <v>220000</v>
      </c>
      <c r="E19" s="308">
        <f t="shared" si="17"/>
        <v>220000</v>
      </c>
      <c r="F19" s="316"/>
      <c r="G19" s="310"/>
      <c r="H19" s="308">
        <f>F19+G19</f>
        <v>0</v>
      </c>
      <c r="I19" s="315">
        <v>0</v>
      </c>
      <c r="J19" s="308">
        <f t="shared" si="18"/>
        <v>2000</v>
      </c>
      <c r="K19" s="311">
        <f>'6200_國外差旅費'!N14</f>
        <v>2000</v>
      </c>
      <c r="L19" s="315">
        <f>F19+I19</f>
        <v>0</v>
      </c>
      <c r="M19" s="308">
        <f>G19+J19</f>
        <v>2000</v>
      </c>
      <c r="N19" s="308">
        <f t="shared" si="19"/>
        <v>2000</v>
      </c>
    </row>
    <row r="20" spans="1:15" s="320" customFormat="1" ht="16.2" x14ac:dyDescent="0.25">
      <c r="A20" s="317">
        <v>7000</v>
      </c>
      <c r="B20" s="325" t="s">
        <v>238</v>
      </c>
      <c r="C20" s="326">
        <f>SUM(C21:C22)</f>
        <v>70000</v>
      </c>
      <c r="D20" s="326">
        <f>SUM(D21:D22)</f>
        <v>620000</v>
      </c>
      <c r="E20" s="319">
        <f>C20+D20</f>
        <v>690000</v>
      </c>
      <c r="F20" s="326">
        <f>SUM(F21:F22)</f>
        <v>0</v>
      </c>
      <c r="G20" s="326">
        <f>SUM(G21:G22)</f>
        <v>0</v>
      </c>
      <c r="H20" s="319">
        <f>F20+G20</f>
        <v>0</v>
      </c>
      <c r="I20" s="326">
        <f>SUM(I21:I22)</f>
        <v>2400</v>
      </c>
      <c r="J20" s="326">
        <f>SUM(J21:J22)</f>
        <v>204800</v>
      </c>
      <c r="K20" s="319">
        <f>I20+J20</f>
        <v>207200</v>
      </c>
      <c r="L20" s="326">
        <f>SUM(L21:L22)</f>
        <v>2400</v>
      </c>
      <c r="M20" s="319">
        <f t="shared" ref="M20:M22" si="20">G20+J20</f>
        <v>204800</v>
      </c>
      <c r="N20" s="319">
        <f>L20+M20</f>
        <v>207200</v>
      </c>
    </row>
    <row r="21" spans="1:15" ht="16.2" x14ac:dyDescent="0.25">
      <c r="A21" s="306">
        <v>7100</v>
      </c>
      <c r="B21" s="307" t="s">
        <v>239</v>
      </c>
      <c r="C21" s="314"/>
      <c r="D21" s="309">
        <v>480000</v>
      </c>
      <c r="E21" s="308">
        <f t="shared" ref="E21:E22" si="21">C21+D21</f>
        <v>480000</v>
      </c>
      <c r="F21" s="316"/>
      <c r="G21" s="310"/>
      <c r="H21" s="308">
        <f>F21+G21</f>
        <v>0</v>
      </c>
      <c r="I21" s="315">
        <v>0</v>
      </c>
      <c r="J21" s="308">
        <f t="shared" si="18"/>
        <v>200000</v>
      </c>
      <c r="K21" s="311">
        <f>'7100_研發成果廣宣支出'!J18</f>
        <v>200000</v>
      </c>
      <c r="L21" s="315"/>
      <c r="M21" s="308">
        <f t="shared" si="20"/>
        <v>200000</v>
      </c>
      <c r="N21" s="308">
        <f>L21+M21</f>
        <v>200000</v>
      </c>
    </row>
    <row r="22" spans="1:15" ht="16.2" x14ac:dyDescent="0.25">
      <c r="A22" s="306">
        <v>7200</v>
      </c>
      <c r="B22" s="302" t="s">
        <v>240</v>
      </c>
      <c r="C22" s="309">
        <v>70000</v>
      </c>
      <c r="D22" s="309">
        <v>140000</v>
      </c>
      <c r="E22" s="308">
        <f t="shared" si="21"/>
        <v>210000</v>
      </c>
      <c r="F22" s="310"/>
      <c r="G22" s="310"/>
      <c r="H22" s="308">
        <f>F22+G22</f>
        <v>0</v>
      </c>
      <c r="I22" s="308">
        <f>IF(K22+H22&gt;=E22,C22-F22,ROUND(K22/E22*C22,0))</f>
        <v>2400</v>
      </c>
      <c r="J22" s="308">
        <f>K22-I22</f>
        <v>4800</v>
      </c>
      <c r="K22" s="311">
        <f>'7200_其他市場驗證費'!J18</f>
        <v>7200</v>
      </c>
      <c r="L22" s="308">
        <f>F22+I22</f>
        <v>2400</v>
      </c>
      <c r="M22" s="308">
        <f t="shared" si="20"/>
        <v>4800</v>
      </c>
      <c r="N22" s="308">
        <f>L22+M22</f>
        <v>7200</v>
      </c>
    </row>
    <row r="23" spans="1:15" ht="16.2" x14ac:dyDescent="0.25">
      <c r="A23" s="306"/>
      <c r="B23" s="298" t="s">
        <v>184</v>
      </c>
      <c r="C23" s="312">
        <f>SUM(C7,C10,C11,C12,C13,C17,C20)</f>
        <v>700000</v>
      </c>
      <c r="D23" s="312">
        <f t="shared" ref="D23:H23" si="22">SUM(D7,D10,D11,D12,D13,D17,D20)</f>
        <v>2100000</v>
      </c>
      <c r="E23" s="312">
        <f t="shared" si="22"/>
        <v>2800000</v>
      </c>
      <c r="F23" s="312">
        <f>SUM(F7,F10,F11,F12,F13,F17,F20)</f>
        <v>0</v>
      </c>
      <c r="G23" s="312">
        <f t="shared" si="22"/>
        <v>0</v>
      </c>
      <c r="H23" s="312">
        <f t="shared" si="22"/>
        <v>0</v>
      </c>
      <c r="I23" s="312">
        <f>SUM(I7,I10,I11,I12,I13,I17,I20)</f>
        <v>381807</v>
      </c>
      <c r="J23" s="312">
        <f t="shared" ref="J23:K23" si="23">SUM(J7,J10,J11,J12,J13,J17,J20)</f>
        <v>1115610</v>
      </c>
      <c r="K23" s="312">
        <f t="shared" si="23"/>
        <v>1497417</v>
      </c>
      <c r="L23" s="312">
        <f>SUM(L7,L10,L11,L12,L13,L17,L20)</f>
        <v>381807</v>
      </c>
      <c r="M23" s="312">
        <f t="shared" ref="M23:N23" si="24">SUM(M7,M10,M11,M12,M13,M17,M20)</f>
        <v>1115610</v>
      </c>
      <c r="N23" s="312">
        <f t="shared" si="24"/>
        <v>1497417</v>
      </c>
    </row>
    <row r="24" spans="1:15" s="255" customFormat="1" ht="16.2" x14ac:dyDescent="0.25">
      <c r="A24" s="256"/>
      <c r="B24" s="256"/>
      <c r="C24" s="256"/>
      <c r="D24" s="257"/>
      <c r="E24" s="257"/>
      <c r="F24" s="257"/>
      <c r="G24" s="257"/>
      <c r="H24" s="257"/>
      <c r="I24" s="257"/>
      <c r="J24" s="257"/>
      <c r="K24" s="257"/>
      <c r="L24" s="257"/>
      <c r="M24" s="257"/>
      <c r="N24" s="181"/>
    </row>
    <row r="25" spans="1:15" s="151" customFormat="1" ht="13.8" x14ac:dyDescent="0.25">
      <c r="A25" s="44" t="s">
        <v>185</v>
      </c>
      <c r="B25" s="258"/>
      <c r="C25" s="258"/>
      <c r="D25" s="258"/>
      <c r="E25" s="258"/>
      <c r="F25" s="258"/>
      <c r="G25" s="258"/>
      <c r="H25" s="258"/>
      <c r="I25" s="258"/>
      <c r="J25" s="258"/>
      <c r="K25" s="44"/>
      <c r="L25" s="44"/>
      <c r="M25" s="44"/>
      <c r="N25" s="44"/>
    </row>
    <row r="26" spans="1:15" s="151" customFormat="1" ht="13.5" customHeight="1" x14ac:dyDescent="0.25">
      <c r="A26" s="44" t="s">
        <v>186</v>
      </c>
      <c r="B26" s="258"/>
      <c r="C26" s="258"/>
      <c r="D26" s="258"/>
      <c r="E26" s="258"/>
      <c r="F26" s="258"/>
      <c r="G26" s="258"/>
      <c r="H26" s="258"/>
      <c r="I26" s="258"/>
      <c r="J26" s="258"/>
      <c r="K26" s="44"/>
      <c r="L26" s="44"/>
      <c r="M26" s="44"/>
      <c r="N26" s="44"/>
    </row>
    <row r="27" spans="1:15" s="151" customFormat="1" ht="13.8" x14ac:dyDescent="0.25">
      <c r="A27" s="44" t="s">
        <v>305</v>
      </c>
      <c r="B27" s="258"/>
      <c r="C27" s="258"/>
      <c r="D27" s="258"/>
      <c r="E27" s="258"/>
      <c r="F27" s="258"/>
      <c r="G27" s="258"/>
      <c r="H27" s="258"/>
      <c r="I27" s="258"/>
      <c r="J27" s="258"/>
      <c r="K27" s="44"/>
      <c r="L27" s="44"/>
      <c r="M27" s="44"/>
      <c r="N27" s="44"/>
    </row>
    <row r="28" spans="1:15" s="151" customFormat="1" ht="13.8" x14ac:dyDescent="0.25">
      <c r="A28" s="44"/>
      <c r="B28" s="258"/>
      <c r="C28" s="258"/>
      <c r="D28" s="258"/>
      <c r="E28" s="258"/>
      <c r="F28" s="258"/>
      <c r="G28" s="258"/>
      <c r="H28" s="258"/>
      <c r="I28" s="258"/>
      <c r="J28" s="258"/>
      <c r="K28" s="44"/>
      <c r="L28" s="44"/>
      <c r="M28" s="44"/>
      <c r="N28" s="44"/>
    </row>
    <row r="29" spans="1:15" s="151" customFormat="1" ht="13.8" x14ac:dyDescent="0.25">
      <c r="A29" s="44"/>
      <c r="B29" s="258"/>
      <c r="C29" s="258"/>
      <c r="D29" s="258"/>
      <c r="E29" s="258"/>
      <c r="F29" s="258"/>
      <c r="G29" s="258"/>
      <c r="H29" s="258"/>
      <c r="I29" s="258"/>
      <c r="J29" s="258"/>
      <c r="K29" s="44"/>
      <c r="L29" s="44"/>
      <c r="M29" s="44"/>
      <c r="N29" s="44"/>
    </row>
    <row r="30" spans="1:15" s="338" customFormat="1" ht="17.399999999999999" x14ac:dyDescent="0.3">
      <c r="A30" s="49" t="str">
        <f>"公司負責人；"&amp;基本資料及目錄!B5</f>
        <v>公司負責人；張三</v>
      </c>
      <c r="B30" s="48"/>
      <c r="C30" s="344" t="str">
        <f>"計畫主持人："&amp;基本資料及目錄!B6</f>
        <v>計畫主持人：張三</v>
      </c>
      <c r="D30" s="48"/>
      <c r="E30" s="48"/>
      <c r="F30" s="48"/>
      <c r="G30" s="48"/>
      <c r="H30" s="48"/>
      <c r="I30" s="344" t="str">
        <f>"主辦會計："&amp;基本資料及目錄!B7</f>
        <v>主辦會計：李四</v>
      </c>
      <c r="J30" s="49"/>
      <c r="K30" s="48"/>
      <c r="L30" s="50" t="str">
        <f>"填表人："&amp;基本資料及目錄!B8</f>
        <v>填表人：王五</v>
      </c>
      <c r="M30" s="48"/>
      <c r="N30" s="48"/>
      <c r="O30" s="48"/>
    </row>
  </sheetData>
  <mergeCells count="7">
    <mergeCell ref="B1:N1"/>
    <mergeCell ref="B2:N2"/>
    <mergeCell ref="B3:N3"/>
    <mergeCell ref="C5:E5"/>
    <mergeCell ref="F5:H5"/>
    <mergeCell ref="I5:K5"/>
    <mergeCell ref="L5:N5"/>
  </mergeCells>
  <phoneticPr fontId="1" type="noConversion"/>
  <pageMargins left="0.70866141732283472" right="0.70866141732283472" top="0.74803149606299213" bottom="0.74803149606299213" header="0.31496062992125984" footer="0.31496062992125984"/>
  <pageSetup paperSize="9" scale="67"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00B8A-B4B9-4770-858C-27D503FE7F42}">
  <dimension ref="A1:I21"/>
  <sheetViews>
    <sheetView view="pageBreakPreview" zoomScale="70" zoomScaleNormal="80" zoomScaleSheetLayoutView="70" workbookViewId="0">
      <selection activeCell="D12" sqref="D12"/>
    </sheetView>
  </sheetViews>
  <sheetFormatPr defaultColWidth="13.44140625" defaultRowHeight="22.8" x14ac:dyDescent="0.4"/>
  <cols>
    <col min="1" max="1" width="21.109375" style="193" customWidth="1"/>
    <col min="2" max="2" width="28.44140625" style="193" bestFit="1" customWidth="1"/>
    <col min="3" max="3" width="28.5546875" style="193" bestFit="1" customWidth="1"/>
    <col min="4" max="4" width="23.44140625" style="193" bestFit="1" customWidth="1"/>
    <col min="5" max="5" width="28.44140625" style="193" bestFit="1" customWidth="1"/>
    <col min="6" max="6" width="21" style="193" customWidth="1"/>
    <col min="7" max="7" width="23.44140625" style="193" bestFit="1" customWidth="1"/>
    <col min="8" max="8" width="16.5546875" style="193" bestFit="1" customWidth="1"/>
    <col min="9" max="9" width="27.33203125" style="193" customWidth="1"/>
    <col min="10" max="10" width="13.44140625" style="193" customWidth="1"/>
    <col min="11" max="16384" width="13.44140625" style="193"/>
  </cols>
  <sheetData>
    <row r="1" spans="1:9" ht="24.6" x14ac:dyDescent="0.45">
      <c r="A1" s="381" t="str">
        <f>基本資料及目錄!B1</f>
        <v>誠明股份有限公司</v>
      </c>
      <c r="B1" s="381"/>
      <c r="C1" s="381"/>
      <c r="D1" s="381"/>
      <c r="E1" s="381"/>
      <c r="F1" s="381"/>
      <c r="G1" s="381"/>
      <c r="H1" s="381"/>
      <c r="I1" s="381"/>
    </row>
    <row r="2" spans="1:9" ht="24.6" x14ac:dyDescent="0.45">
      <c r="A2" s="382" t="s">
        <v>207</v>
      </c>
      <c r="B2" s="382"/>
      <c r="C2" s="382"/>
      <c r="D2" s="382"/>
      <c r="E2" s="382"/>
      <c r="F2" s="382"/>
      <c r="G2" s="382"/>
      <c r="H2" s="382"/>
      <c r="I2" s="382"/>
    </row>
    <row r="3" spans="1:9" ht="25.2" thickBot="1" x14ac:dyDescent="0.5">
      <c r="A3" s="194"/>
      <c r="B3" s="194"/>
      <c r="C3" s="194"/>
      <c r="D3" s="194"/>
      <c r="E3" s="194"/>
      <c r="F3" s="194"/>
      <c r="G3" s="194"/>
      <c r="H3" s="194"/>
      <c r="I3" s="329" t="s">
        <v>246</v>
      </c>
    </row>
    <row r="4" spans="1:9" s="200" customFormat="1" ht="25.2" thickBot="1" x14ac:dyDescent="0.5">
      <c r="A4" s="195" t="s">
        <v>1</v>
      </c>
      <c r="B4" s="196"/>
      <c r="C4" s="296" t="s">
        <v>2</v>
      </c>
      <c r="D4" s="197"/>
      <c r="E4" s="198"/>
      <c r="F4" s="198"/>
      <c r="G4" s="198"/>
      <c r="H4" s="198"/>
      <c r="I4" s="199"/>
    </row>
    <row r="5" spans="1:9" s="204" customFormat="1" ht="99.75" customHeight="1" thickBot="1" x14ac:dyDescent="0.3">
      <c r="A5" s="201" t="s">
        <v>153</v>
      </c>
      <c r="B5" s="202" t="s">
        <v>154</v>
      </c>
      <c r="C5" s="202" t="s">
        <v>155</v>
      </c>
      <c r="D5" s="202" t="s">
        <v>156</v>
      </c>
      <c r="E5" s="202" t="s">
        <v>157</v>
      </c>
      <c r="F5" s="202" t="s">
        <v>158</v>
      </c>
      <c r="G5" s="202" t="s">
        <v>159</v>
      </c>
      <c r="H5" s="202" t="s">
        <v>160</v>
      </c>
      <c r="I5" s="203" t="s">
        <v>161</v>
      </c>
    </row>
    <row r="6" spans="1:9" s="209" customFormat="1" x14ac:dyDescent="0.4">
      <c r="A6" s="205"/>
      <c r="B6" s="206"/>
      <c r="C6" s="207"/>
      <c r="D6" s="206"/>
      <c r="E6" s="206"/>
      <c r="F6" s="206"/>
      <c r="G6" s="207"/>
      <c r="H6" s="206"/>
      <c r="I6" s="208"/>
    </row>
    <row r="7" spans="1:9" ht="24.6" x14ac:dyDescent="0.45">
      <c r="A7" s="234" t="s">
        <v>162</v>
      </c>
      <c r="B7" s="210">
        <v>51800</v>
      </c>
      <c r="C7" s="210">
        <v>10000</v>
      </c>
      <c r="D7" s="210">
        <v>2000</v>
      </c>
      <c r="E7" s="211">
        <f>SUM(B7:D7)</f>
        <v>63800</v>
      </c>
      <c r="F7" s="349">
        <f>工時記錄表!AI5</f>
        <v>0.67999999999999994</v>
      </c>
      <c r="G7" s="211">
        <f t="shared" ref="G7:G12" si="0">ROUND(E7*F7,0)</f>
        <v>43384</v>
      </c>
      <c r="H7" s="211">
        <f>加班記錄!I5</f>
        <v>200</v>
      </c>
      <c r="I7" s="212">
        <f t="shared" ref="I7:I12" si="1">SUM(G7:H7)</f>
        <v>43584</v>
      </c>
    </row>
    <row r="8" spans="1:9" ht="24.6" x14ac:dyDescent="0.45">
      <c r="A8" s="234" t="s">
        <v>163</v>
      </c>
      <c r="B8" s="210">
        <v>41800</v>
      </c>
      <c r="C8" s="210">
        <v>0</v>
      </c>
      <c r="D8" s="210">
        <v>0</v>
      </c>
      <c r="E8" s="211">
        <f>SUM(B8:D8)</f>
        <v>41800</v>
      </c>
      <c r="F8" s="349">
        <f>工時記錄表!AI6</f>
        <v>1</v>
      </c>
      <c r="G8" s="211">
        <f t="shared" si="0"/>
        <v>41800</v>
      </c>
      <c r="H8" s="211">
        <f>加班記錄!I6</f>
        <v>300</v>
      </c>
      <c r="I8" s="212">
        <f t="shared" si="1"/>
        <v>42100</v>
      </c>
    </row>
    <row r="9" spans="1:9" ht="24.6" x14ac:dyDescent="0.45">
      <c r="A9" s="234" t="s">
        <v>164</v>
      </c>
      <c r="B9" s="210">
        <v>36800</v>
      </c>
      <c r="C9" s="210">
        <v>0</v>
      </c>
      <c r="D9" s="210">
        <v>0</v>
      </c>
      <c r="E9" s="211">
        <f>SUM(B9:D9)</f>
        <v>36800</v>
      </c>
      <c r="F9" s="349">
        <f>工時記錄表!AI7</f>
        <v>0.5</v>
      </c>
      <c r="G9" s="211">
        <f t="shared" si="0"/>
        <v>18400</v>
      </c>
      <c r="H9" s="211">
        <f>加班記錄!I7</f>
        <v>400</v>
      </c>
      <c r="I9" s="212">
        <f t="shared" si="1"/>
        <v>18800</v>
      </c>
    </row>
    <row r="10" spans="1:9" ht="24.6" x14ac:dyDescent="0.45">
      <c r="A10" s="234" t="s">
        <v>165</v>
      </c>
      <c r="B10" s="213">
        <v>31800</v>
      </c>
      <c r="C10" s="213"/>
      <c r="D10" s="213"/>
      <c r="E10" s="211">
        <f>SUM(B10:D10)</f>
        <v>31800</v>
      </c>
      <c r="F10" s="349">
        <f>工時記錄表!AI8</f>
        <v>0.75</v>
      </c>
      <c r="G10" s="211">
        <f t="shared" si="0"/>
        <v>23850</v>
      </c>
      <c r="H10" s="211">
        <f>加班記錄!I8</f>
        <v>500</v>
      </c>
      <c r="I10" s="212">
        <f t="shared" si="1"/>
        <v>24350</v>
      </c>
    </row>
    <row r="11" spans="1:9" x14ac:dyDescent="0.4">
      <c r="A11" s="234"/>
      <c r="B11" s="213"/>
      <c r="C11" s="213"/>
      <c r="D11" s="213"/>
      <c r="E11" s="214"/>
      <c r="F11" s="349"/>
      <c r="G11" s="211">
        <f t="shared" si="0"/>
        <v>0</v>
      </c>
      <c r="H11" s="211">
        <f>加班記錄!I9</f>
        <v>0</v>
      </c>
      <c r="I11" s="212">
        <f t="shared" si="1"/>
        <v>0</v>
      </c>
    </row>
    <row r="12" spans="1:9" x14ac:dyDescent="0.4">
      <c r="A12" s="350"/>
      <c r="B12" s="213"/>
      <c r="C12" s="213"/>
      <c r="D12" s="213"/>
      <c r="E12" s="214"/>
      <c r="F12" s="349"/>
      <c r="G12" s="211">
        <f t="shared" si="0"/>
        <v>0</v>
      </c>
      <c r="H12" s="211">
        <f>加班記錄!I10</f>
        <v>0</v>
      </c>
      <c r="I12" s="212">
        <f t="shared" si="1"/>
        <v>0</v>
      </c>
    </row>
    <row r="13" spans="1:9" ht="25.2" thickBot="1" x14ac:dyDescent="0.5">
      <c r="A13" s="215" t="s">
        <v>166</v>
      </c>
      <c r="B13" s="295">
        <f>SUM(B7:B12)</f>
        <v>162200</v>
      </c>
      <c r="C13" s="295">
        <f t="shared" ref="C13:E13" si="2">SUM(C7:C12)</f>
        <v>10000</v>
      </c>
      <c r="D13" s="295">
        <f t="shared" si="2"/>
        <v>2000</v>
      </c>
      <c r="E13" s="295">
        <f t="shared" si="2"/>
        <v>174200</v>
      </c>
      <c r="F13" s="297">
        <f t="shared" ref="F13" si="3">SUM(F7:F12)</f>
        <v>2.9299999999999997</v>
      </c>
      <c r="G13" s="295">
        <f t="shared" ref="G13" si="4">SUM(G7:G12)</f>
        <v>127434</v>
      </c>
      <c r="H13" s="295">
        <f t="shared" ref="H13:I13" si="5">SUM(H7:H12)</f>
        <v>1400</v>
      </c>
      <c r="I13" s="295">
        <f t="shared" si="5"/>
        <v>128834</v>
      </c>
    </row>
    <row r="14" spans="1:9" ht="24.6" x14ac:dyDescent="0.45">
      <c r="A14" s="216"/>
      <c r="B14" s="217"/>
      <c r="C14" s="217"/>
      <c r="D14" s="217"/>
      <c r="E14" s="217"/>
      <c r="F14" s="217"/>
      <c r="G14" s="217"/>
      <c r="H14" s="217"/>
      <c r="I14" s="217"/>
    </row>
    <row r="15" spans="1:9" x14ac:dyDescent="0.4">
      <c r="A15" s="218" t="s">
        <v>167</v>
      </c>
      <c r="B15" s="218"/>
      <c r="C15" s="218"/>
      <c r="D15" s="218"/>
      <c r="E15" s="218"/>
      <c r="F15" s="218"/>
      <c r="G15" s="219"/>
      <c r="H15" s="219"/>
      <c r="I15" s="219"/>
    </row>
    <row r="16" spans="1:9" x14ac:dyDescent="0.4">
      <c r="A16" s="383" t="s">
        <v>244</v>
      </c>
      <c r="B16" s="383"/>
      <c r="C16" s="383"/>
      <c r="D16" s="383"/>
      <c r="E16" s="383"/>
      <c r="F16" s="383"/>
      <c r="G16" s="383"/>
      <c r="H16" s="383"/>
      <c r="I16" s="383"/>
    </row>
    <row r="17" spans="1:9" x14ac:dyDescent="0.4">
      <c r="A17" s="328" t="s">
        <v>245</v>
      </c>
      <c r="B17" s="301"/>
      <c r="C17" s="301"/>
      <c r="D17" s="301"/>
      <c r="E17" s="301"/>
      <c r="F17" s="301"/>
      <c r="G17" s="301"/>
      <c r="H17" s="301"/>
      <c r="I17" s="301"/>
    </row>
    <row r="18" spans="1:9" x14ac:dyDescent="0.4">
      <c r="A18" s="383" t="s">
        <v>168</v>
      </c>
      <c r="B18" s="383"/>
      <c r="C18" s="383"/>
      <c r="D18" s="383"/>
      <c r="E18" s="383"/>
      <c r="F18" s="383"/>
      <c r="G18" s="383"/>
      <c r="H18" s="383"/>
      <c r="I18" s="383"/>
    </row>
    <row r="19" spans="1:9" ht="25.5" customHeight="1" x14ac:dyDescent="0.4">
      <c r="A19" s="220"/>
    </row>
    <row r="20" spans="1:9" s="221" customFormat="1" ht="19.8" x14ac:dyDescent="0.4">
      <c r="A20" s="343" t="str">
        <f>"計畫主持人："&amp;基本資料及目錄!B6</f>
        <v>計畫主持人：張三</v>
      </c>
      <c r="E20" s="343" t="str">
        <f>"主辦會計："&amp;基本資料及目錄!B7</f>
        <v>主辦會計：李四</v>
      </c>
      <c r="I20" s="222" t="str">
        <f>"填表人："&amp;基本資料及目錄!B8</f>
        <v>填表人：王五</v>
      </c>
    </row>
    <row r="21" spans="1:9" x14ac:dyDescent="0.4">
      <c r="A21" s="223"/>
      <c r="D21" s="224"/>
      <c r="E21" s="224"/>
      <c r="F21" s="224"/>
      <c r="G21" s="225"/>
      <c r="H21" s="226"/>
      <c r="I21" s="226"/>
    </row>
  </sheetData>
  <sheetProtection algorithmName="SHA-512" hashValue="WsFkcT4sItm1pozFlEL7mQ75fk4/+VtOUF6SYPEXrFr6FleTwTeXDtn9YVAVSKpQuGDvpyimFm44klaxkAI/OA==" saltValue="KOOEq/lmAOILYSNpo7qRvw==" spinCount="100000" sheet="1" formatCells="0" formatColumns="0" formatRows="0" insertRows="0"/>
  <mergeCells count="4">
    <mergeCell ref="A1:I1"/>
    <mergeCell ref="A2:I2"/>
    <mergeCell ref="A16:I16"/>
    <mergeCell ref="A18:I18"/>
  </mergeCells>
  <phoneticPr fontId="1" type="noConversion"/>
  <printOptions horizontalCentered="1" verticalCentered="1"/>
  <pageMargins left="0.19685039370078741" right="0.15748031496062992" top="0.39370078740157483" bottom="0.39370078740157483" header="0.27559055118110237" footer="0.15748031496062992"/>
  <pageSetup paperSize="9" scale="72" fitToWidth="0" fitToHeight="0" orientation="landscape" blackAndWhite="1"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B82B6-6439-4489-B74A-A7D5E094D040}">
  <dimension ref="A1:AJ24"/>
  <sheetViews>
    <sheetView view="pageBreakPreview" zoomScale="80" zoomScaleNormal="80" zoomScaleSheetLayoutView="80" workbookViewId="0">
      <selection activeCell="AI10" sqref="AI10"/>
    </sheetView>
  </sheetViews>
  <sheetFormatPr defaultColWidth="13.44140625" defaultRowHeight="15.6" x14ac:dyDescent="0.3"/>
  <cols>
    <col min="1" max="1" width="12.109375" style="84" customWidth="1"/>
    <col min="2" max="2" width="4.5546875" style="1" customWidth="1"/>
    <col min="3" max="3" width="4.33203125" style="1" customWidth="1"/>
    <col min="4" max="4" width="5.44140625" style="1" customWidth="1"/>
    <col min="5" max="5" width="4.44140625" style="1" customWidth="1"/>
    <col min="6" max="6" width="4.5546875" style="1" customWidth="1"/>
    <col min="7" max="7" width="4.44140625" style="1" customWidth="1"/>
    <col min="8" max="8" width="5.44140625" style="1" customWidth="1"/>
    <col min="9" max="9" width="5.77734375" style="1" customWidth="1"/>
    <col min="10" max="10" width="4.44140625" style="1" customWidth="1"/>
    <col min="11" max="12" width="4.33203125" style="1" customWidth="1"/>
    <col min="13" max="18" width="5" style="1" customWidth="1"/>
    <col min="19" max="19" width="6" style="1" customWidth="1"/>
    <col min="20" max="32" width="5" style="1" customWidth="1"/>
    <col min="33" max="33" width="6.109375" style="1" customWidth="1"/>
    <col min="34" max="34" width="7.77734375" style="1" customWidth="1"/>
    <col min="35" max="35" width="10" style="1" bestFit="1" customWidth="1"/>
    <col min="36" max="36" width="13.44140625" style="1" customWidth="1"/>
    <col min="37" max="16384" width="13.44140625" style="1"/>
  </cols>
  <sheetData>
    <row r="1" spans="1:36" ht="22.5" customHeight="1" x14ac:dyDescent="0.4">
      <c r="A1" s="375" t="str">
        <f>基本資料及目錄!B1</f>
        <v>誠明股份有限公司</v>
      </c>
      <c r="B1" s="375"/>
      <c r="C1" s="375"/>
      <c r="D1" s="375"/>
      <c r="E1" s="375"/>
      <c r="F1" s="375"/>
      <c r="G1" s="375"/>
      <c r="H1" s="375"/>
      <c r="I1" s="375"/>
      <c r="J1" s="375"/>
      <c r="K1" s="375"/>
      <c r="L1" s="375"/>
      <c r="M1" s="375"/>
      <c r="N1" s="375"/>
      <c r="O1" s="375"/>
      <c r="P1" s="375"/>
      <c r="Q1" s="375"/>
      <c r="R1" s="375"/>
      <c r="S1" s="375"/>
      <c r="T1" s="375"/>
      <c r="U1" s="375"/>
      <c r="V1" s="375"/>
      <c r="W1" s="375"/>
      <c r="X1" s="375"/>
      <c r="Y1" s="375"/>
      <c r="Z1" s="375"/>
      <c r="AA1" s="375"/>
      <c r="AB1" s="375"/>
      <c r="AC1" s="375"/>
      <c r="AD1" s="375"/>
      <c r="AE1" s="375"/>
      <c r="AF1" s="375"/>
      <c r="AG1" s="375"/>
      <c r="AH1" s="375"/>
      <c r="AI1" s="375"/>
      <c r="AJ1" s="375"/>
    </row>
    <row r="2" spans="1:36" ht="30" customHeight="1" x14ac:dyDescent="0.3">
      <c r="A2" s="384" t="s">
        <v>209</v>
      </c>
      <c r="B2" s="384"/>
      <c r="C2" s="384"/>
      <c r="D2" s="384"/>
      <c r="E2" s="384"/>
      <c r="F2" s="384"/>
      <c r="G2" s="384"/>
      <c r="H2" s="384"/>
      <c r="I2" s="384"/>
      <c r="J2" s="384"/>
      <c r="K2" s="384"/>
      <c r="L2" s="384"/>
      <c r="M2" s="384"/>
      <c r="N2" s="384"/>
      <c r="O2" s="384"/>
      <c r="P2" s="384"/>
      <c r="Q2" s="384"/>
      <c r="R2" s="384"/>
      <c r="S2" s="384"/>
      <c r="T2" s="384"/>
      <c r="U2" s="384"/>
      <c r="V2" s="384"/>
      <c r="W2" s="384"/>
      <c r="X2" s="384"/>
      <c r="Y2" s="384"/>
      <c r="Z2" s="384"/>
      <c r="AA2" s="384"/>
      <c r="AB2" s="384"/>
      <c r="AC2" s="384"/>
      <c r="AD2" s="384"/>
      <c r="AE2" s="384"/>
      <c r="AF2" s="384"/>
      <c r="AG2" s="384"/>
      <c r="AH2" s="384"/>
      <c r="AI2" s="384"/>
      <c r="AJ2" s="259"/>
    </row>
    <row r="3" spans="1:36" s="115" customFormat="1" ht="45" customHeight="1" x14ac:dyDescent="0.25">
      <c r="A3" s="90" t="s">
        <v>110</v>
      </c>
      <c r="B3" s="260">
        <v>1</v>
      </c>
      <c r="C3" s="260">
        <v>2</v>
      </c>
      <c r="D3" s="260">
        <v>3</v>
      </c>
      <c r="E3" s="260">
        <v>4</v>
      </c>
      <c r="F3" s="260">
        <v>5</v>
      </c>
      <c r="G3" s="260">
        <v>6</v>
      </c>
      <c r="H3" s="260">
        <v>7</v>
      </c>
      <c r="I3" s="260">
        <v>8</v>
      </c>
      <c r="J3" s="260">
        <v>9</v>
      </c>
      <c r="K3" s="260">
        <v>10</v>
      </c>
      <c r="L3" s="260">
        <v>11</v>
      </c>
      <c r="M3" s="260">
        <v>12</v>
      </c>
      <c r="N3" s="260">
        <v>13</v>
      </c>
      <c r="O3" s="260">
        <v>14</v>
      </c>
      <c r="P3" s="260">
        <v>15</v>
      </c>
      <c r="Q3" s="260">
        <v>16</v>
      </c>
      <c r="R3" s="260">
        <v>17</v>
      </c>
      <c r="S3" s="260">
        <v>18</v>
      </c>
      <c r="T3" s="260">
        <v>19</v>
      </c>
      <c r="U3" s="260">
        <v>20</v>
      </c>
      <c r="V3" s="260">
        <v>21</v>
      </c>
      <c r="W3" s="260">
        <v>22</v>
      </c>
      <c r="X3" s="260">
        <v>23</v>
      </c>
      <c r="Y3" s="260">
        <v>24</v>
      </c>
      <c r="Z3" s="260">
        <v>25</v>
      </c>
      <c r="AA3" s="260">
        <v>26</v>
      </c>
      <c r="AB3" s="260">
        <v>27</v>
      </c>
      <c r="AC3" s="261">
        <v>28</v>
      </c>
      <c r="AD3" s="261">
        <v>29</v>
      </c>
      <c r="AE3" s="261">
        <v>30</v>
      </c>
      <c r="AF3" s="261">
        <v>31</v>
      </c>
      <c r="AG3" s="90" t="s">
        <v>67</v>
      </c>
      <c r="AH3" s="92" t="s">
        <v>187</v>
      </c>
      <c r="AI3" s="262" t="s">
        <v>69</v>
      </c>
      <c r="AJ3" s="263" t="s">
        <v>188</v>
      </c>
    </row>
    <row r="4" spans="1:36" s="36" customFormat="1" ht="15" customHeight="1" x14ac:dyDescent="0.3">
      <c r="A4" s="264"/>
      <c r="B4" s="265"/>
      <c r="C4" s="265"/>
      <c r="D4" s="265"/>
      <c r="E4" s="265"/>
      <c r="F4" s="265"/>
      <c r="G4" s="265"/>
      <c r="H4" s="265"/>
      <c r="I4" s="265"/>
      <c r="J4" s="265"/>
      <c r="K4" s="265"/>
      <c r="L4" s="265"/>
      <c r="M4" s="265"/>
      <c r="N4" s="265"/>
      <c r="O4" s="265"/>
      <c r="P4" s="265"/>
      <c r="Q4" s="265"/>
      <c r="R4" s="265"/>
      <c r="S4" s="265"/>
      <c r="T4" s="265"/>
      <c r="U4" s="265"/>
      <c r="V4" s="265"/>
      <c r="W4" s="265"/>
      <c r="X4" s="265"/>
      <c r="Y4" s="265"/>
      <c r="Z4" s="265"/>
      <c r="AA4" s="265"/>
      <c r="AB4" s="265"/>
      <c r="AC4" s="266"/>
      <c r="AD4" s="266"/>
      <c r="AE4" s="266"/>
      <c r="AF4" s="266"/>
      <c r="AG4" s="267"/>
      <c r="AH4" s="267"/>
      <c r="AI4" s="268"/>
      <c r="AJ4" s="269"/>
    </row>
    <row r="5" spans="1:36" x14ac:dyDescent="0.3">
      <c r="A5" s="270" t="s">
        <v>189</v>
      </c>
      <c r="B5" s="271"/>
      <c r="C5" s="271"/>
      <c r="D5" s="271">
        <v>8</v>
      </c>
      <c r="E5" s="271">
        <v>8</v>
      </c>
      <c r="F5" s="271">
        <v>8</v>
      </c>
      <c r="G5" s="271">
        <v>8</v>
      </c>
      <c r="H5" s="271">
        <v>8</v>
      </c>
      <c r="I5" s="271"/>
      <c r="J5" s="271"/>
      <c r="K5" s="271">
        <v>8</v>
      </c>
      <c r="L5" s="271">
        <v>8</v>
      </c>
      <c r="M5" s="271">
        <v>8</v>
      </c>
      <c r="N5" s="271">
        <v>8</v>
      </c>
      <c r="O5" s="271">
        <v>4</v>
      </c>
      <c r="P5" s="271"/>
      <c r="Q5" s="271"/>
      <c r="R5" s="271">
        <v>8</v>
      </c>
      <c r="S5" s="271">
        <v>8</v>
      </c>
      <c r="T5" s="271">
        <v>8</v>
      </c>
      <c r="U5" s="271">
        <v>4</v>
      </c>
      <c r="V5" s="271">
        <v>4.8</v>
      </c>
      <c r="W5" s="271"/>
      <c r="X5" s="271"/>
      <c r="Y5" s="271"/>
      <c r="Z5" s="271"/>
      <c r="AA5" s="271"/>
      <c r="AB5" s="271"/>
      <c r="AC5" s="271"/>
      <c r="AD5" s="271"/>
      <c r="AE5" s="271"/>
      <c r="AF5" s="271"/>
      <c r="AG5" s="272">
        <f>SUM(B5:AF5)</f>
        <v>108.8</v>
      </c>
      <c r="AH5" s="271">
        <v>160</v>
      </c>
      <c r="AI5" s="273">
        <f>AG5/AH5</f>
        <v>0.67999999999999994</v>
      </c>
      <c r="AJ5" s="274"/>
    </row>
    <row r="6" spans="1:36" x14ac:dyDescent="0.3">
      <c r="A6" s="270" t="s">
        <v>190</v>
      </c>
      <c r="B6" s="271"/>
      <c r="C6" s="271"/>
      <c r="D6" s="271">
        <v>8</v>
      </c>
      <c r="E6" s="271">
        <v>8</v>
      </c>
      <c r="F6" s="271">
        <v>8</v>
      </c>
      <c r="G6" s="271">
        <v>8</v>
      </c>
      <c r="H6" s="271">
        <v>8</v>
      </c>
      <c r="I6" s="271"/>
      <c r="J6" s="271"/>
      <c r="K6" s="271">
        <v>8</v>
      </c>
      <c r="L6" s="271">
        <v>8</v>
      </c>
      <c r="M6" s="271">
        <v>8</v>
      </c>
      <c r="N6" s="271">
        <v>8</v>
      </c>
      <c r="O6" s="271">
        <v>8</v>
      </c>
      <c r="P6" s="271"/>
      <c r="Q6" s="271"/>
      <c r="R6" s="271">
        <v>8</v>
      </c>
      <c r="S6" s="271">
        <v>8</v>
      </c>
      <c r="T6" s="271">
        <v>8</v>
      </c>
      <c r="U6" s="271">
        <v>8</v>
      </c>
      <c r="V6" s="271">
        <v>8</v>
      </c>
      <c r="W6" s="271"/>
      <c r="X6" s="271"/>
      <c r="Y6" s="271">
        <v>8</v>
      </c>
      <c r="Z6" s="271">
        <v>8</v>
      </c>
      <c r="AA6" s="271">
        <v>8</v>
      </c>
      <c r="AB6" s="271">
        <v>8</v>
      </c>
      <c r="AC6" s="271">
        <v>8</v>
      </c>
      <c r="AD6" s="271"/>
      <c r="AE6" s="271"/>
      <c r="AF6" s="271"/>
      <c r="AG6" s="272">
        <f>SUM(B6:AF6)</f>
        <v>160</v>
      </c>
      <c r="AH6" s="271">
        <v>160</v>
      </c>
      <c r="AI6" s="273">
        <f>AG6/AH6</f>
        <v>1</v>
      </c>
      <c r="AJ6" s="274"/>
    </row>
    <row r="7" spans="1:36" x14ac:dyDescent="0.3">
      <c r="A7" s="270" t="s">
        <v>191</v>
      </c>
      <c r="B7" s="271"/>
      <c r="C7" s="271"/>
      <c r="D7" s="271">
        <v>4</v>
      </c>
      <c r="E7" s="271">
        <v>4</v>
      </c>
      <c r="F7" s="271">
        <v>4</v>
      </c>
      <c r="G7" s="271">
        <v>4</v>
      </c>
      <c r="H7" s="271">
        <v>4</v>
      </c>
      <c r="I7" s="271"/>
      <c r="J7" s="271"/>
      <c r="K7" s="271">
        <v>4</v>
      </c>
      <c r="L7" s="271">
        <v>4</v>
      </c>
      <c r="M7" s="271">
        <v>4</v>
      </c>
      <c r="N7" s="271">
        <v>4</v>
      </c>
      <c r="O7" s="271">
        <v>4</v>
      </c>
      <c r="P7" s="271"/>
      <c r="Q7" s="271"/>
      <c r="R7" s="271">
        <v>4</v>
      </c>
      <c r="S7" s="271">
        <v>4</v>
      </c>
      <c r="T7" s="271">
        <v>4</v>
      </c>
      <c r="U7" s="271">
        <v>4</v>
      </c>
      <c r="V7" s="271">
        <v>4</v>
      </c>
      <c r="W7" s="271"/>
      <c r="X7" s="271"/>
      <c r="Y7" s="271">
        <v>4</v>
      </c>
      <c r="Z7" s="271">
        <v>4</v>
      </c>
      <c r="AA7" s="271">
        <v>4</v>
      </c>
      <c r="AB7" s="271">
        <v>4</v>
      </c>
      <c r="AC7" s="271">
        <v>4</v>
      </c>
      <c r="AD7" s="271"/>
      <c r="AE7" s="271"/>
      <c r="AF7" s="271"/>
      <c r="AG7" s="272">
        <f>SUM(B7:AF7)</f>
        <v>80</v>
      </c>
      <c r="AH7" s="271">
        <v>160</v>
      </c>
      <c r="AI7" s="273">
        <f>AG7/AH7</f>
        <v>0.5</v>
      </c>
      <c r="AJ7" s="274"/>
    </row>
    <row r="8" spans="1:36" x14ac:dyDescent="0.3">
      <c r="A8" s="270" t="s">
        <v>192</v>
      </c>
      <c r="B8" s="271"/>
      <c r="C8" s="271"/>
      <c r="D8" s="271">
        <v>8</v>
      </c>
      <c r="E8" s="271">
        <v>8</v>
      </c>
      <c r="F8" s="271">
        <v>8</v>
      </c>
      <c r="G8" s="271">
        <v>8</v>
      </c>
      <c r="H8" s="271">
        <v>8</v>
      </c>
      <c r="I8" s="271"/>
      <c r="J8" s="271"/>
      <c r="K8" s="271">
        <v>8</v>
      </c>
      <c r="L8" s="271">
        <v>8</v>
      </c>
      <c r="M8" s="271">
        <v>8</v>
      </c>
      <c r="N8" s="271">
        <v>8</v>
      </c>
      <c r="O8" s="271">
        <v>8</v>
      </c>
      <c r="P8" s="271"/>
      <c r="Q8" s="271"/>
      <c r="R8" s="271">
        <v>4</v>
      </c>
      <c r="S8" s="271">
        <v>4</v>
      </c>
      <c r="T8" s="271">
        <v>4</v>
      </c>
      <c r="U8" s="271">
        <v>4</v>
      </c>
      <c r="V8" s="271">
        <v>4</v>
      </c>
      <c r="W8" s="271"/>
      <c r="X8" s="271"/>
      <c r="Y8" s="271">
        <v>4</v>
      </c>
      <c r="Z8" s="271">
        <v>4</v>
      </c>
      <c r="AA8" s="271">
        <v>4</v>
      </c>
      <c r="AB8" s="271">
        <v>4</v>
      </c>
      <c r="AC8" s="271">
        <v>4</v>
      </c>
      <c r="AD8" s="271"/>
      <c r="AE8" s="271"/>
      <c r="AF8" s="271"/>
      <c r="AG8" s="272">
        <f>SUM(B8:AF8)</f>
        <v>120</v>
      </c>
      <c r="AH8" s="271">
        <v>160</v>
      </c>
      <c r="AI8" s="273">
        <f>AG8/AH8</f>
        <v>0.75</v>
      </c>
      <c r="AJ8" s="274"/>
    </row>
    <row r="9" spans="1:36" ht="17.25" customHeight="1" x14ac:dyDescent="0.3">
      <c r="A9" s="275"/>
      <c r="B9" s="271"/>
      <c r="C9" s="271"/>
      <c r="D9" s="271"/>
      <c r="E9" s="271"/>
      <c r="F9" s="271"/>
      <c r="G9" s="271"/>
      <c r="H9" s="271"/>
      <c r="I9" s="271"/>
      <c r="J9" s="271"/>
      <c r="K9" s="271"/>
      <c r="L9" s="271"/>
      <c r="M9" s="271"/>
      <c r="N9" s="271"/>
      <c r="O9" s="271"/>
      <c r="P9" s="271"/>
      <c r="Q9" s="271"/>
      <c r="R9" s="271"/>
      <c r="S9" s="271"/>
      <c r="T9" s="271"/>
      <c r="U9" s="271"/>
      <c r="V9" s="271"/>
      <c r="W9" s="271"/>
      <c r="X9" s="271"/>
      <c r="Y9" s="271"/>
      <c r="Z9" s="271"/>
      <c r="AA9" s="271"/>
      <c r="AB9" s="271"/>
      <c r="AC9" s="271"/>
      <c r="AD9" s="271"/>
      <c r="AE9" s="271"/>
      <c r="AF9" s="271"/>
      <c r="AG9" s="272"/>
      <c r="AH9" s="271"/>
      <c r="AI9" s="273"/>
      <c r="AJ9" s="274"/>
    </row>
    <row r="10" spans="1:36" ht="15.75" customHeight="1" x14ac:dyDescent="0.3">
      <c r="A10" s="270"/>
      <c r="B10" s="271"/>
      <c r="C10" s="271"/>
      <c r="D10" s="271"/>
      <c r="E10" s="271"/>
      <c r="F10" s="271"/>
      <c r="G10" s="271"/>
      <c r="H10" s="271"/>
      <c r="I10" s="271"/>
      <c r="J10" s="271"/>
      <c r="K10" s="271"/>
      <c r="L10" s="271"/>
      <c r="M10" s="271"/>
      <c r="N10" s="271"/>
      <c r="O10" s="271"/>
      <c r="P10" s="271"/>
      <c r="Q10" s="271"/>
      <c r="R10" s="271"/>
      <c r="S10" s="271"/>
      <c r="T10" s="271"/>
      <c r="U10" s="271"/>
      <c r="V10" s="271"/>
      <c r="W10" s="271"/>
      <c r="X10" s="271"/>
      <c r="Y10" s="271"/>
      <c r="Z10" s="271"/>
      <c r="AA10" s="271"/>
      <c r="AB10" s="271"/>
      <c r="AC10" s="271"/>
      <c r="AD10" s="271"/>
      <c r="AE10" s="271"/>
      <c r="AF10" s="271"/>
      <c r="AG10" s="272"/>
      <c r="AH10" s="271"/>
      <c r="AI10" s="273"/>
      <c r="AJ10" s="274"/>
    </row>
    <row r="11" spans="1:36" x14ac:dyDescent="0.3">
      <c r="A11" s="270"/>
      <c r="B11" s="271"/>
      <c r="C11" s="271"/>
      <c r="D11" s="271"/>
      <c r="E11" s="271"/>
      <c r="F11" s="271"/>
      <c r="G11" s="271"/>
      <c r="H11" s="271"/>
      <c r="I11" s="271"/>
      <c r="J11" s="271"/>
      <c r="K11" s="271"/>
      <c r="L11" s="271"/>
      <c r="M11" s="271"/>
      <c r="N11" s="271"/>
      <c r="O11" s="271"/>
      <c r="P11" s="271"/>
      <c r="Q11" s="271"/>
      <c r="R11" s="271"/>
      <c r="S11" s="271"/>
      <c r="T11" s="271"/>
      <c r="U11" s="271"/>
      <c r="V11" s="271"/>
      <c r="W11" s="271"/>
      <c r="X11" s="271"/>
      <c r="Y11" s="271"/>
      <c r="Z11" s="271"/>
      <c r="AA11" s="271"/>
      <c r="AB11" s="271"/>
      <c r="AC11" s="271"/>
      <c r="AD11" s="271"/>
      <c r="AE11" s="271"/>
      <c r="AF11" s="271"/>
      <c r="AG11" s="272"/>
      <c r="AH11" s="271"/>
      <c r="AI11" s="273"/>
      <c r="AJ11" s="274"/>
    </row>
    <row r="12" spans="1:36" x14ac:dyDescent="0.3">
      <c r="A12" s="270"/>
      <c r="B12" s="271"/>
      <c r="C12" s="271"/>
      <c r="D12" s="271"/>
      <c r="E12" s="271"/>
      <c r="F12" s="271"/>
      <c r="G12" s="271"/>
      <c r="H12" s="271"/>
      <c r="I12" s="271"/>
      <c r="J12" s="271"/>
      <c r="K12" s="271"/>
      <c r="L12" s="271"/>
      <c r="M12" s="271"/>
      <c r="N12" s="271"/>
      <c r="O12" s="271"/>
      <c r="P12" s="271"/>
      <c r="Q12" s="271"/>
      <c r="R12" s="271"/>
      <c r="S12" s="271"/>
      <c r="T12" s="271"/>
      <c r="U12" s="271"/>
      <c r="V12" s="271"/>
      <c r="W12" s="271"/>
      <c r="X12" s="271"/>
      <c r="Y12" s="271"/>
      <c r="Z12" s="271"/>
      <c r="AA12" s="271"/>
      <c r="AB12" s="271"/>
      <c r="AC12" s="271"/>
      <c r="AD12" s="271"/>
      <c r="AE12" s="271"/>
      <c r="AF12" s="271"/>
      <c r="AG12" s="272"/>
      <c r="AH12" s="271"/>
      <c r="AI12" s="273"/>
      <c r="AJ12" s="274"/>
    </row>
    <row r="13" spans="1:36" x14ac:dyDescent="0.3">
      <c r="A13" s="270"/>
      <c r="B13" s="271"/>
      <c r="C13" s="271"/>
      <c r="D13" s="271"/>
      <c r="E13" s="271"/>
      <c r="F13" s="271"/>
      <c r="G13" s="271"/>
      <c r="H13" s="271"/>
      <c r="I13" s="271"/>
      <c r="J13" s="271"/>
      <c r="K13" s="271"/>
      <c r="L13" s="271"/>
      <c r="M13" s="271"/>
      <c r="N13" s="271"/>
      <c r="O13" s="271"/>
      <c r="P13" s="271"/>
      <c r="Q13" s="271"/>
      <c r="R13" s="271"/>
      <c r="S13" s="271"/>
      <c r="T13" s="271"/>
      <c r="U13" s="271"/>
      <c r="V13" s="271"/>
      <c r="W13" s="271"/>
      <c r="X13" s="271"/>
      <c r="Y13" s="271"/>
      <c r="Z13" s="271"/>
      <c r="AA13" s="271"/>
      <c r="AB13" s="271"/>
      <c r="AC13" s="271"/>
      <c r="AD13" s="271"/>
      <c r="AE13" s="271"/>
      <c r="AF13" s="271"/>
      <c r="AG13" s="272"/>
      <c r="AH13" s="271"/>
      <c r="AI13" s="273"/>
      <c r="AJ13" s="274"/>
    </row>
    <row r="14" spans="1:36" ht="20.25" customHeight="1" x14ac:dyDescent="0.3">
      <c r="A14" s="270"/>
      <c r="B14" s="271"/>
      <c r="C14" s="271"/>
      <c r="D14" s="271"/>
      <c r="E14" s="271"/>
      <c r="F14" s="271"/>
      <c r="G14" s="271"/>
      <c r="H14" s="271"/>
      <c r="I14" s="271"/>
      <c r="J14" s="271"/>
      <c r="K14" s="271"/>
      <c r="L14" s="271"/>
      <c r="M14" s="271"/>
      <c r="N14" s="271"/>
      <c r="O14" s="271"/>
      <c r="P14" s="271"/>
      <c r="Q14" s="271"/>
      <c r="R14" s="271"/>
      <c r="S14" s="271"/>
      <c r="T14" s="271"/>
      <c r="U14" s="271"/>
      <c r="V14" s="271"/>
      <c r="W14" s="271"/>
      <c r="X14" s="271"/>
      <c r="Y14" s="271"/>
      <c r="Z14" s="271"/>
      <c r="AA14" s="271"/>
      <c r="AB14" s="271"/>
      <c r="AC14" s="271"/>
      <c r="AD14" s="271"/>
      <c r="AE14" s="271"/>
      <c r="AF14" s="271"/>
      <c r="AG14" s="272"/>
      <c r="AH14" s="271"/>
      <c r="AI14" s="273"/>
      <c r="AJ14" s="274"/>
    </row>
    <row r="15" spans="1:36" ht="15.75" customHeight="1" x14ac:dyDescent="0.3">
      <c r="A15" s="270"/>
      <c r="B15" s="271"/>
      <c r="C15" s="271"/>
      <c r="D15" s="271"/>
      <c r="E15" s="271"/>
      <c r="F15" s="271"/>
      <c r="G15" s="271"/>
      <c r="H15" s="271"/>
      <c r="I15" s="271"/>
      <c r="J15" s="271"/>
      <c r="K15" s="271"/>
      <c r="L15" s="271"/>
      <c r="M15" s="271"/>
      <c r="N15" s="271"/>
      <c r="O15" s="271"/>
      <c r="P15" s="271"/>
      <c r="Q15" s="271"/>
      <c r="R15" s="271"/>
      <c r="S15" s="271"/>
      <c r="T15" s="271"/>
      <c r="U15" s="271"/>
      <c r="V15" s="271"/>
      <c r="W15" s="271"/>
      <c r="X15" s="271"/>
      <c r="Y15" s="271"/>
      <c r="Z15" s="271"/>
      <c r="AA15" s="271"/>
      <c r="AB15" s="271"/>
      <c r="AC15" s="271"/>
      <c r="AD15" s="271"/>
      <c r="AE15" s="271"/>
      <c r="AF15" s="271"/>
      <c r="AG15" s="272"/>
      <c r="AH15" s="271"/>
      <c r="AI15" s="273"/>
      <c r="AJ15" s="274"/>
    </row>
    <row r="16" spans="1:36" ht="15.75" customHeight="1" x14ac:dyDescent="0.3">
      <c r="A16" s="270"/>
      <c r="B16" s="271"/>
      <c r="C16" s="271"/>
      <c r="D16" s="271"/>
      <c r="E16" s="271"/>
      <c r="F16" s="271"/>
      <c r="G16" s="271"/>
      <c r="H16" s="271"/>
      <c r="I16" s="271"/>
      <c r="J16" s="271"/>
      <c r="K16" s="271"/>
      <c r="L16" s="271"/>
      <c r="M16" s="271"/>
      <c r="N16" s="271"/>
      <c r="O16" s="271"/>
      <c r="P16" s="271"/>
      <c r="Q16" s="271"/>
      <c r="R16" s="271"/>
      <c r="S16" s="271"/>
      <c r="T16" s="271"/>
      <c r="U16" s="271"/>
      <c r="V16" s="271"/>
      <c r="W16" s="271"/>
      <c r="X16" s="271"/>
      <c r="Y16" s="271"/>
      <c r="Z16" s="271"/>
      <c r="AA16" s="271"/>
      <c r="AB16" s="271"/>
      <c r="AC16" s="271"/>
      <c r="AD16" s="271"/>
      <c r="AE16" s="271"/>
      <c r="AF16" s="271"/>
      <c r="AG16" s="272"/>
      <c r="AH16" s="271"/>
      <c r="AI16" s="273"/>
      <c r="AJ16" s="274"/>
    </row>
    <row r="17" spans="1:36" ht="18.75" customHeight="1" x14ac:dyDescent="0.3">
      <c r="A17" s="276" t="s">
        <v>67</v>
      </c>
      <c r="B17" s="272">
        <f t="shared" ref="B17:AG17" si="0">SUM(B5:B16)</f>
        <v>0</v>
      </c>
      <c r="C17" s="272">
        <f t="shared" si="0"/>
        <v>0</v>
      </c>
      <c r="D17" s="272">
        <f t="shared" si="0"/>
        <v>28</v>
      </c>
      <c r="E17" s="272">
        <f t="shared" si="0"/>
        <v>28</v>
      </c>
      <c r="F17" s="272">
        <f t="shared" si="0"/>
        <v>28</v>
      </c>
      <c r="G17" s="272">
        <f t="shared" si="0"/>
        <v>28</v>
      </c>
      <c r="H17" s="272">
        <f t="shared" si="0"/>
        <v>28</v>
      </c>
      <c r="I17" s="272">
        <f t="shared" si="0"/>
        <v>0</v>
      </c>
      <c r="J17" s="272">
        <f t="shared" si="0"/>
        <v>0</v>
      </c>
      <c r="K17" s="272">
        <f t="shared" si="0"/>
        <v>28</v>
      </c>
      <c r="L17" s="272">
        <f t="shared" si="0"/>
        <v>28</v>
      </c>
      <c r="M17" s="272">
        <f t="shared" si="0"/>
        <v>28</v>
      </c>
      <c r="N17" s="272">
        <f t="shared" si="0"/>
        <v>28</v>
      </c>
      <c r="O17" s="272">
        <f t="shared" si="0"/>
        <v>24</v>
      </c>
      <c r="P17" s="272">
        <f t="shared" si="0"/>
        <v>0</v>
      </c>
      <c r="Q17" s="272">
        <f t="shared" si="0"/>
        <v>0</v>
      </c>
      <c r="R17" s="272">
        <f t="shared" si="0"/>
        <v>24</v>
      </c>
      <c r="S17" s="272">
        <f t="shared" si="0"/>
        <v>24</v>
      </c>
      <c r="T17" s="272">
        <f t="shared" si="0"/>
        <v>24</v>
      </c>
      <c r="U17" s="272">
        <f t="shared" si="0"/>
        <v>20</v>
      </c>
      <c r="V17" s="272">
        <f t="shared" si="0"/>
        <v>20.8</v>
      </c>
      <c r="W17" s="272">
        <f t="shared" si="0"/>
        <v>0</v>
      </c>
      <c r="X17" s="272">
        <f t="shared" si="0"/>
        <v>0</v>
      </c>
      <c r="Y17" s="272">
        <f t="shared" si="0"/>
        <v>16</v>
      </c>
      <c r="Z17" s="272">
        <f t="shared" si="0"/>
        <v>16</v>
      </c>
      <c r="AA17" s="272">
        <f t="shared" si="0"/>
        <v>16</v>
      </c>
      <c r="AB17" s="272">
        <f t="shared" si="0"/>
        <v>16</v>
      </c>
      <c r="AC17" s="272">
        <f t="shared" si="0"/>
        <v>16</v>
      </c>
      <c r="AD17" s="272">
        <f t="shared" si="0"/>
        <v>0</v>
      </c>
      <c r="AE17" s="272">
        <f t="shared" si="0"/>
        <v>0</v>
      </c>
      <c r="AF17" s="272">
        <f t="shared" si="0"/>
        <v>0</v>
      </c>
      <c r="AG17" s="272">
        <f t="shared" si="0"/>
        <v>468.8</v>
      </c>
      <c r="AH17" s="272"/>
      <c r="AI17" s="273">
        <f>SUM(AI5:AI16)</f>
        <v>2.9299999999999997</v>
      </c>
      <c r="AJ17" s="274"/>
    </row>
    <row r="18" spans="1:36" s="46" customFormat="1" ht="13.8" x14ac:dyDescent="0.25">
      <c r="A18" s="44"/>
    </row>
    <row r="19" spans="1:36" s="46" customFormat="1" ht="13.8" x14ac:dyDescent="0.25">
      <c r="A19" s="44" t="s">
        <v>193</v>
      </c>
    </row>
    <row r="20" spans="1:36" s="46" customFormat="1" ht="13.8" x14ac:dyDescent="0.25">
      <c r="A20" s="44" t="s">
        <v>194</v>
      </c>
    </row>
    <row r="21" spans="1:36" s="46" customFormat="1" ht="13.8" x14ac:dyDescent="0.25">
      <c r="A21" s="44" t="s">
        <v>195</v>
      </c>
    </row>
    <row r="22" spans="1:36" x14ac:dyDescent="0.3">
      <c r="A22" s="277" t="s">
        <v>196</v>
      </c>
    </row>
    <row r="23" spans="1:36" ht="16.8" x14ac:dyDescent="0.3">
      <c r="A23" s="277"/>
      <c r="B23" s="278"/>
      <c r="C23" s="279"/>
      <c r="D23" s="278"/>
      <c r="E23" s="278"/>
      <c r="G23" s="280"/>
      <c r="H23" s="278"/>
      <c r="J23" s="278"/>
      <c r="K23" s="278"/>
      <c r="M23" s="279"/>
      <c r="X23" s="281"/>
    </row>
    <row r="24" spans="1:36" s="112" customFormat="1" ht="19.8" x14ac:dyDescent="0.4">
      <c r="A24" s="343" t="str">
        <f>"計畫主持人："&amp;基本資料及目錄!B6</f>
        <v>計畫主持人：張三</v>
      </c>
      <c r="B24" s="48"/>
      <c r="C24" s="48"/>
      <c r="D24" s="48"/>
      <c r="E24" s="47"/>
      <c r="F24" s="48"/>
      <c r="G24" s="48"/>
      <c r="H24" s="48"/>
      <c r="I24" s="49"/>
      <c r="J24" s="48"/>
      <c r="K24" s="48"/>
      <c r="L24" s="48"/>
      <c r="M24" s="48"/>
      <c r="N24" s="48"/>
      <c r="O24" s="48"/>
      <c r="P24" s="293" t="str">
        <f>"主辦會計："&amp;基本資料及目錄!B7</f>
        <v>主辦會計：李四</v>
      </c>
      <c r="Q24" s="48"/>
      <c r="R24" s="48"/>
      <c r="S24" s="47"/>
      <c r="T24" s="48"/>
      <c r="U24" s="48"/>
      <c r="V24" s="48"/>
      <c r="W24" s="48"/>
      <c r="X24" s="48"/>
      <c r="Y24" s="48"/>
      <c r="Z24" s="48"/>
      <c r="AA24" s="48"/>
      <c r="AB24" s="48"/>
      <c r="AC24" s="48"/>
      <c r="AD24" s="222" t="str">
        <f>"填表人："&amp;基本資料及目錄!B8</f>
        <v>填表人：王五</v>
      </c>
      <c r="AE24" s="48"/>
      <c r="AF24" s="48"/>
      <c r="AG24" s="48"/>
      <c r="AH24" s="48"/>
      <c r="AI24" s="48"/>
      <c r="AJ24" s="48"/>
    </row>
  </sheetData>
  <sheetProtection algorithmName="SHA-512" hashValue="MFpuE0DVHvno3uRNfienAHzyYCbhoYpX2lI/6KqwIkdOngVhXa+NzhQFlFCXFebjtgXi9Zm4nUDOs6ILrv7DEg==" saltValue="OrO6c/MRG4PDNgndvxsO+w==" spinCount="100000" sheet="1" formatCells="0" formatColumns="0" formatRows="0" insertRows="0"/>
  <mergeCells count="2">
    <mergeCell ref="A1:AJ1"/>
    <mergeCell ref="A2:AI2"/>
  </mergeCells>
  <phoneticPr fontId="1" type="noConversion"/>
  <printOptions horizontalCentered="1" verticalCentered="1"/>
  <pageMargins left="0.19685039370078741" right="0.15748031496062992" top="0.39370078740157483" bottom="0.39370078740157483" header="0.27559055118110237" footer="0.15748031496062992"/>
  <pageSetup paperSize="9" scale="79" fitToWidth="0" fitToHeight="0" orientation="landscape" blackAndWhite="1"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D6BD2-6D2B-442C-B41D-324F06DFA423}">
  <dimension ref="A1:V15"/>
  <sheetViews>
    <sheetView view="pageBreakPreview" zoomScale="60" zoomScaleNormal="80" workbookViewId="0">
      <selection activeCell="I8" sqref="I8"/>
    </sheetView>
  </sheetViews>
  <sheetFormatPr defaultColWidth="13.44140625" defaultRowHeight="24.6" x14ac:dyDescent="0.45"/>
  <cols>
    <col min="1" max="1" width="21.109375" style="227" customWidth="1"/>
    <col min="2" max="2" width="20.44140625" style="227" customWidth="1"/>
    <col min="3" max="3" width="28.5546875" style="227" bestFit="1" customWidth="1"/>
    <col min="4" max="4" width="23.44140625" style="227" bestFit="1" customWidth="1"/>
    <col min="5" max="5" width="24.6640625" style="227" bestFit="1" customWidth="1"/>
    <col min="6" max="6" width="15.6640625" style="227" customWidth="1"/>
    <col min="7" max="7" width="23.44140625" style="227" bestFit="1" customWidth="1"/>
    <col min="8" max="8" width="16.5546875" style="227" bestFit="1" customWidth="1"/>
    <col min="9" max="9" width="39.6640625" style="227" bestFit="1" customWidth="1"/>
    <col min="10" max="10" width="24" style="227" customWidth="1"/>
    <col min="11" max="11" width="13.44140625" style="227" customWidth="1"/>
    <col min="12" max="16384" width="13.44140625" style="227"/>
  </cols>
  <sheetData>
    <row r="1" spans="1:22" x14ac:dyDescent="0.45">
      <c r="A1" s="381" t="str">
        <f>基本資料及目錄!B1</f>
        <v>誠明股份有限公司</v>
      </c>
      <c r="B1" s="381"/>
      <c r="C1" s="381"/>
      <c r="D1" s="381"/>
      <c r="E1" s="381"/>
      <c r="F1" s="381"/>
      <c r="G1" s="381"/>
      <c r="H1" s="381"/>
      <c r="I1" s="381"/>
      <c r="J1" s="381"/>
    </row>
    <row r="2" spans="1:22" x14ac:dyDescent="0.45">
      <c r="A2" s="382" t="s">
        <v>208</v>
      </c>
      <c r="B2" s="382"/>
      <c r="C2" s="382"/>
      <c r="D2" s="382"/>
      <c r="E2" s="382"/>
      <c r="F2" s="382"/>
      <c r="G2" s="382"/>
      <c r="H2" s="382"/>
      <c r="I2" s="382"/>
      <c r="J2" s="382"/>
    </row>
    <row r="3" spans="1:22" ht="25.2" thickBot="1" x14ac:dyDescent="0.5">
      <c r="A3" s="228"/>
      <c r="B3" s="228"/>
      <c r="C3" s="228"/>
      <c r="D3" s="228"/>
      <c r="E3" s="228"/>
      <c r="F3" s="228"/>
      <c r="G3" s="228"/>
      <c r="H3" s="228"/>
      <c r="I3" s="228" t="s">
        <v>0</v>
      </c>
      <c r="J3" s="228"/>
    </row>
    <row r="4" spans="1:22" s="233" customFormat="1" ht="49.2" x14ac:dyDescent="0.25">
      <c r="A4" s="229" t="s">
        <v>169</v>
      </c>
      <c r="B4" s="385" t="s">
        <v>170</v>
      </c>
      <c r="C4" s="385"/>
      <c r="D4" s="385"/>
      <c r="E4" s="385"/>
      <c r="F4" s="230" t="s">
        <v>171</v>
      </c>
      <c r="G4" s="385" t="s">
        <v>172</v>
      </c>
      <c r="H4" s="385"/>
      <c r="I4" s="231" t="s">
        <v>173</v>
      </c>
      <c r="J4" s="232" t="s">
        <v>174</v>
      </c>
    </row>
    <row r="5" spans="1:22" x14ac:dyDescent="0.45">
      <c r="A5" s="234" t="s">
        <v>162</v>
      </c>
      <c r="B5" s="386"/>
      <c r="C5" s="386"/>
      <c r="D5" s="386"/>
      <c r="E5" s="386"/>
      <c r="F5" s="235"/>
      <c r="G5" s="386"/>
      <c r="H5" s="386"/>
      <c r="I5" s="236">
        <v>200</v>
      </c>
      <c r="J5" s="237"/>
    </row>
    <row r="6" spans="1:22" x14ac:dyDescent="0.45">
      <c r="A6" s="234" t="s">
        <v>163</v>
      </c>
      <c r="B6" s="386"/>
      <c r="C6" s="386"/>
      <c r="D6" s="386"/>
      <c r="E6" s="386"/>
      <c r="F6" s="235"/>
      <c r="G6" s="386"/>
      <c r="H6" s="386"/>
      <c r="I6" s="236">
        <v>300</v>
      </c>
      <c r="J6" s="237"/>
    </row>
    <row r="7" spans="1:22" x14ac:dyDescent="0.45">
      <c r="A7" s="234" t="s">
        <v>164</v>
      </c>
      <c r="B7" s="386"/>
      <c r="C7" s="386"/>
      <c r="D7" s="386"/>
      <c r="E7" s="386"/>
      <c r="F7" s="235"/>
      <c r="G7" s="386"/>
      <c r="H7" s="386"/>
      <c r="I7" s="236">
        <v>400</v>
      </c>
      <c r="J7" s="237"/>
    </row>
    <row r="8" spans="1:22" x14ac:dyDescent="0.45">
      <c r="A8" s="234" t="s">
        <v>165</v>
      </c>
      <c r="B8" s="386"/>
      <c r="C8" s="386"/>
      <c r="D8" s="386"/>
      <c r="E8" s="386"/>
      <c r="F8" s="235"/>
      <c r="G8" s="386"/>
      <c r="H8" s="386"/>
      <c r="I8" s="236">
        <v>500</v>
      </c>
      <c r="J8" s="237"/>
    </row>
    <row r="9" spans="1:22" x14ac:dyDescent="0.45">
      <c r="A9" s="238"/>
      <c r="B9" s="386"/>
      <c r="C9" s="386"/>
      <c r="D9" s="386"/>
      <c r="E9" s="386"/>
      <c r="F9" s="235"/>
      <c r="G9" s="386"/>
      <c r="H9" s="386"/>
      <c r="I9" s="236"/>
      <c r="J9" s="237"/>
    </row>
    <row r="10" spans="1:22" x14ac:dyDescent="0.45">
      <c r="A10" s="239"/>
      <c r="B10" s="386"/>
      <c r="C10" s="386"/>
      <c r="D10" s="386"/>
      <c r="E10" s="386"/>
      <c r="F10" s="235"/>
      <c r="G10" s="386"/>
      <c r="H10" s="386"/>
      <c r="I10" s="236"/>
      <c r="J10" s="237"/>
    </row>
    <row r="11" spans="1:22" ht="25.2" thickBot="1" x14ac:dyDescent="0.5">
      <c r="A11" s="240" t="s">
        <v>175</v>
      </c>
      <c r="B11" s="387"/>
      <c r="C11" s="387"/>
      <c r="D11" s="387"/>
      <c r="E11" s="387"/>
      <c r="F11" s="241"/>
      <c r="G11" s="387"/>
      <c r="H11" s="387"/>
      <c r="I11" s="242">
        <f>ROUND(SUM(I5:I10),0)</f>
        <v>1400</v>
      </c>
      <c r="J11" s="243"/>
    </row>
    <row r="12" spans="1:22" x14ac:dyDescent="0.45">
      <c r="A12" s="216"/>
      <c r="B12" s="244"/>
      <c r="C12" s="244"/>
      <c r="D12" s="244"/>
      <c r="E12" s="244"/>
      <c r="F12" s="244"/>
      <c r="G12" s="244"/>
      <c r="H12" s="244"/>
      <c r="I12" s="244"/>
    </row>
    <row r="13" spans="1:22" s="48" customFormat="1" ht="17.399999999999999" x14ac:dyDescent="0.3">
      <c r="A13" s="344" t="s">
        <v>302</v>
      </c>
      <c r="D13" s="47" t="str">
        <f>"主辦會計："&amp;基本資料及目錄!B7</f>
        <v>主辦會計：李四</v>
      </c>
      <c r="H13" s="50" t="str">
        <f>"填表人："&amp;基本資料及目錄!B8</f>
        <v>填表人：王五</v>
      </c>
    </row>
    <row r="14" spans="1:22" x14ac:dyDescent="0.45">
      <c r="G14" s="245"/>
      <c r="H14" s="245"/>
      <c r="I14" s="245"/>
    </row>
    <row r="15" spans="1:22" x14ac:dyDescent="0.45">
      <c r="A15" s="246"/>
      <c r="D15" s="247"/>
      <c r="E15" s="247"/>
      <c r="F15" s="247"/>
      <c r="G15" s="245"/>
      <c r="H15" s="248"/>
      <c r="I15" s="248"/>
      <c r="K15" s="246"/>
      <c r="V15" s="249"/>
    </row>
  </sheetData>
  <sheetProtection formatCells="0" formatColumns="0" formatRows="0" insertRows="0"/>
  <mergeCells count="18">
    <mergeCell ref="B9:E9"/>
    <mergeCell ref="G9:H9"/>
    <mergeCell ref="B10:E10"/>
    <mergeCell ref="G10:H10"/>
    <mergeCell ref="B11:E11"/>
    <mergeCell ref="G11:H11"/>
    <mergeCell ref="B6:E6"/>
    <mergeCell ref="G6:H6"/>
    <mergeCell ref="B7:E7"/>
    <mergeCell ref="G7:H7"/>
    <mergeCell ref="B8:E8"/>
    <mergeCell ref="G8:H8"/>
    <mergeCell ref="A1:J1"/>
    <mergeCell ref="A2:J2"/>
    <mergeCell ref="B4:E4"/>
    <mergeCell ref="G4:H4"/>
    <mergeCell ref="B5:E5"/>
    <mergeCell ref="G5:H5"/>
  </mergeCells>
  <phoneticPr fontId="1" type="noConversion"/>
  <printOptions horizontalCentered="1"/>
  <pageMargins left="0.19685039370078741" right="0.15748031496062992" top="0.39370078740157483" bottom="0.39370078740157483" header="0.27559055118110237" footer="0.15748031496062992"/>
  <pageSetup paperSize="9" scale="68" fitToWidth="0" fitToHeight="0" orientation="landscape" blackAndWhite="1"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FA7B7-3618-4259-A963-2191628025C2}">
  <dimension ref="A1:E23"/>
  <sheetViews>
    <sheetView view="pageBreakPreview" zoomScale="60" zoomScaleNormal="80" workbookViewId="0">
      <selection sqref="A1:E1"/>
    </sheetView>
  </sheetViews>
  <sheetFormatPr defaultColWidth="13.44140625" defaultRowHeight="15.6" x14ac:dyDescent="0.3"/>
  <cols>
    <col min="1" max="1" width="30.77734375" style="1" customWidth="1"/>
    <col min="2" max="2" width="21.77734375" style="1" customWidth="1"/>
    <col min="3" max="3" width="28" style="1" customWidth="1"/>
    <col min="4" max="4" width="29.44140625" style="1" customWidth="1"/>
    <col min="5" max="5" width="37.44140625" style="1" customWidth="1"/>
    <col min="6" max="6" width="13.44140625" style="1" customWidth="1"/>
    <col min="7" max="16384" width="13.44140625" style="1"/>
  </cols>
  <sheetData>
    <row r="1" spans="1:5" ht="33" customHeight="1" x14ac:dyDescent="0.45">
      <c r="A1" s="381" t="str">
        <f>基本資料及目錄!B1</f>
        <v>誠明股份有限公司</v>
      </c>
      <c r="B1" s="381"/>
      <c r="C1" s="381"/>
      <c r="D1" s="381"/>
      <c r="E1" s="381"/>
    </row>
    <row r="2" spans="1:5" ht="30" customHeight="1" x14ac:dyDescent="0.4">
      <c r="A2" s="388" t="s">
        <v>210</v>
      </c>
      <c r="B2" s="388"/>
      <c r="C2" s="388"/>
      <c r="D2" s="388"/>
      <c r="E2" s="388"/>
    </row>
    <row r="3" spans="1:5" ht="16.8" thickBot="1" x14ac:dyDescent="0.35">
      <c r="A3" s="3"/>
      <c r="B3" s="3"/>
      <c r="C3" s="3"/>
      <c r="D3" s="3"/>
      <c r="E3" s="4" t="s">
        <v>0</v>
      </c>
    </row>
    <row r="4" spans="1:5" s="283" customFormat="1" ht="24.75" customHeight="1" thickBot="1" x14ac:dyDescent="0.3">
      <c r="A4" s="113" t="s">
        <v>110</v>
      </c>
      <c r="B4" s="282" t="s">
        <v>1</v>
      </c>
      <c r="C4" s="282" t="s">
        <v>2</v>
      </c>
      <c r="D4" s="282" t="s">
        <v>197</v>
      </c>
      <c r="E4" s="114" t="s">
        <v>198</v>
      </c>
    </row>
    <row r="5" spans="1:5" ht="24.75" customHeight="1" x14ac:dyDescent="0.3">
      <c r="A5" s="284"/>
      <c r="B5" s="285"/>
      <c r="C5" s="285"/>
      <c r="D5" s="285"/>
      <c r="E5" s="286"/>
    </row>
    <row r="6" spans="1:5" ht="24.75" customHeight="1" x14ac:dyDescent="0.3">
      <c r="A6" s="287" t="s">
        <v>199</v>
      </c>
      <c r="B6" s="288"/>
      <c r="C6" s="288"/>
      <c r="D6" s="288"/>
      <c r="E6" s="289">
        <v>10000</v>
      </c>
    </row>
    <row r="7" spans="1:5" ht="24.75" customHeight="1" x14ac:dyDescent="0.3">
      <c r="A7" s="287" t="s">
        <v>200</v>
      </c>
      <c r="B7" s="288"/>
      <c r="C7" s="288"/>
      <c r="D7" s="288"/>
      <c r="E7" s="289">
        <v>10000</v>
      </c>
    </row>
    <row r="8" spans="1:5" ht="24.75" customHeight="1" x14ac:dyDescent="0.3">
      <c r="A8" s="287">
        <v>3</v>
      </c>
      <c r="B8" s="288"/>
      <c r="C8" s="288"/>
      <c r="D8" s="288"/>
      <c r="E8" s="289"/>
    </row>
    <row r="9" spans="1:5" ht="24.75" customHeight="1" x14ac:dyDescent="0.3">
      <c r="A9" s="287">
        <v>4</v>
      </c>
      <c r="B9" s="288"/>
      <c r="C9" s="288"/>
      <c r="D9" s="288"/>
      <c r="E9" s="289"/>
    </row>
    <row r="10" spans="1:5" ht="24.75" customHeight="1" x14ac:dyDescent="0.3">
      <c r="A10" s="287">
        <v>5</v>
      </c>
      <c r="B10" s="288"/>
      <c r="C10" s="288"/>
      <c r="D10" s="288"/>
      <c r="E10" s="289"/>
    </row>
    <row r="11" spans="1:5" ht="24.75" customHeight="1" x14ac:dyDescent="0.3">
      <c r="A11" s="287"/>
      <c r="B11" s="288"/>
      <c r="C11" s="288"/>
      <c r="D11" s="288"/>
      <c r="E11" s="289"/>
    </row>
    <row r="12" spans="1:5" ht="24.75" customHeight="1" x14ac:dyDescent="0.3">
      <c r="A12" s="287"/>
      <c r="B12" s="288"/>
      <c r="C12" s="288"/>
      <c r="D12" s="288"/>
      <c r="E12" s="289"/>
    </row>
    <row r="13" spans="1:5" ht="24.75" customHeight="1" x14ac:dyDescent="0.3">
      <c r="A13" s="287"/>
      <c r="B13" s="288"/>
      <c r="C13" s="288"/>
      <c r="D13" s="288"/>
      <c r="E13" s="289"/>
    </row>
    <row r="14" spans="1:5" ht="24.75" customHeight="1" x14ac:dyDescent="0.3">
      <c r="A14" s="287"/>
      <c r="B14" s="288"/>
      <c r="C14" s="288"/>
      <c r="D14" s="288"/>
      <c r="E14" s="289"/>
    </row>
    <row r="15" spans="1:5" ht="24.75" customHeight="1" thickBot="1" x14ac:dyDescent="0.35">
      <c r="A15" s="290" t="s">
        <v>201</v>
      </c>
      <c r="B15" s="291"/>
      <c r="C15" s="291"/>
      <c r="D15" s="291"/>
      <c r="E15" s="292">
        <f>ROUND(SUM(E6:E14),0)</f>
        <v>20000</v>
      </c>
    </row>
    <row r="17" spans="1:5" s="46" customFormat="1" ht="16.2" x14ac:dyDescent="0.25">
      <c r="A17" s="389" t="s">
        <v>202</v>
      </c>
      <c r="B17" s="389"/>
      <c r="C17" s="389"/>
      <c r="D17" s="389"/>
      <c r="E17" s="389"/>
    </row>
    <row r="18" spans="1:5" s="46" customFormat="1" ht="16.2" x14ac:dyDescent="0.25">
      <c r="A18" s="389" t="s">
        <v>203</v>
      </c>
      <c r="B18" s="389"/>
      <c r="C18" s="389"/>
      <c r="D18" s="389"/>
      <c r="E18" s="389"/>
    </row>
    <row r="19" spans="1:5" s="46" customFormat="1" ht="16.2" x14ac:dyDescent="0.3">
      <c r="A19" s="72" t="s">
        <v>204</v>
      </c>
      <c r="B19" s="1"/>
      <c r="C19" s="1"/>
      <c r="D19" s="1"/>
      <c r="E19" s="1"/>
    </row>
    <row r="20" spans="1:5" s="46" customFormat="1" ht="19.8" x14ac:dyDescent="0.4">
      <c r="A20" s="293"/>
    </row>
    <row r="21" spans="1:5" s="48" customFormat="1" ht="17.399999999999999" x14ac:dyDescent="0.3">
      <c r="A21" s="344" t="s">
        <v>302</v>
      </c>
      <c r="C21" s="47" t="s">
        <v>301</v>
      </c>
      <c r="E21" s="50" t="str">
        <f>"填表人："&amp;基本資料及目錄!B8</f>
        <v>填表人：王五</v>
      </c>
    </row>
    <row r="22" spans="1:5" s="46" customFormat="1" ht="16.8" x14ac:dyDescent="0.3">
      <c r="A22" s="279"/>
    </row>
    <row r="23" spans="1:5" ht="16.8" x14ac:dyDescent="0.3">
      <c r="C23" s="278"/>
    </row>
  </sheetData>
  <sheetProtection algorithmName="SHA-512" hashValue="3Zqi+Se2c8Rjn7oY/oQ5pluZjASUKerZe62WY5r0b6QG6ttaj7MKFHEa52ZpOYzyzmhQWsyXzsI5Ng5mHYkpBQ==" saltValue="qC7d1f2b7yZoO2y5vxtt6g==" spinCount="100000" sheet="1" formatCells="0" formatColumns="0" formatRows="0" insertRows="0"/>
  <mergeCells count="4">
    <mergeCell ref="A1:E1"/>
    <mergeCell ref="A2:E2"/>
    <mergeCell ref="A17:E17"/>
    <mergeCell ref="A18:E18"/>
  </mergeCells>
  <phoneticPr fontId="1" type="noConversion"/>
  <printOptions horizontalCentered="1" verticalCentered="1"/>
  <pageMargins left="0.19685039370078741" right="0.15748031496062992" top="0.39370078740157483" bottom="0.39370078740157483" header="0.27559055118110237" footer="0.15748031496062992"/>
  <pageSetup paperSize="9" fitToWidth="0" fitToHeight="0" orientation="landscape" blackAndWhite="1"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3E2D1-0CCC-4666-8918-0F18FEB87CAA}">
  <dimension ref="A1:J38"/>
  <sheetViews>
    <sheetView view="pageBreakPreview" zoomScale="60" zoomScaleNormal="80" workbookViewId="0">
      <selection activeCell="J27" sqref="J27"/>
    </sheetView>
  </sheetViews>
  <sheetFormatPr defaultColWidth="13.44140625" defaultRowHeight="16.2" x14ac:dyDescent="0.3"/>
  <cols>
    <col min="1" max="1" width="15.77734375" style="1" customWidth="1"/>
    <col min="2" max="2" width="16.44140625" style="1" customWidth="1"/>
    <col min="3" max="3" width="18" style="1" customWidth="1"/>
    <col min="4" max="4" width="18.109375" style="1" customWidth="1"/>
    <col min="5" max="5" width="12.109375" style="1" bestFit="1" customWidth="1"/>
    <col min="6" max="6" width="19.5546875" style="72" customWidth="1"/>
    <col min="7" max="7" width="32.44140625" style="1" customWidth="1"/>
    <col min="8" max="8" width="9.109375" style="84" customWidth="1"/>
    <col min="9" max="9" width="30.6640625" style="1" customWidth="1"/>
    <col min="10" max="10" width="27.21875" style="1" customWidth="1"/>
    <col min="11" max="11" width="13.44140625" style="1" customWidth="1"/>
    <col min="12" max="12" width="13.33203125" style="1" customWidth="1"/>
    <col min="13" max="13" width="13.44140625" style="1" customWidth="1"/>
    <col min="14" max="16384" width="13.44140625" style="1"/>
  </cols>
  <sheetData>
    <row r="1" spans="1:10" ht="21.75" customHeight="1" x14ac:dyDescent="0.4">
      <c r="A1" s="375" t="str">
        <f>基本資料及目錄!B1</f>
        <v>誠明股份有限公司</v>
      </c>
      <c r="B1" s="375"/>
      <c r="C1" s="375"/>
      <c r="D1" s="375"/>
      <c r="E1" s="375"/>
      <c r="F1" s="375"/>
      <c r="G1" s="375"/>
      <c r="H1" s="375"/>
      <c r="I1" s="375"/>
      <c r="J1" s="375"/>
    </row>
    <row r="2" spans="1:10" ht="22.2" x14ac:dyDescent="0.4">
      <c r="A2" s="388" t="s">
        <v>211</v>
      </c>
      <c r="B2" s="388"/>
      <c r="C2" s="388"/>
      <c r="D2" s="388"/>
      <c r="E2" s="388"/>
      <c r="F2" s="388"/>
      <c r="G2" s="388"/>
      <c r="H2" s="388"/>
      <c r="I2" s="388"/>
      <c r="J2" s="388"/>
    </row>
    <row r="3" spans="1:10" ht="16.8" thickBot="1" x14ac:dyDescent="0.35">
      <c r="A3" s="3"/>
      <c r="B3" s="3"/>
      <c r="C3" s="3"/>
      <c r="D3" s="3"/>
      <c r="E3" s="3"/>
      <c r="F3" s="3"/>
      <c r="G3" s="3"/>
      <c r="H3" s="3"/>
      <c r="I3" s="3"/>
      <c r="J3" s="4" t="s">
        <v>0</v>
      </c>
    </row>
    <row r="4" spans="1:10" s="55" customFormat="1" ht="45.75" customHeight="1" thickBot="1" x14ac:dyDescent="0.3">
      <c r="A4" s="51" t="s">
        <v>1</v>
      </c>
      <c r="B4" s="52" t="s">
        <v>41</v>
      </c>
      <c r="C4" s="53" t="s">
        <v>42</v>
      </c>
      <c r="D4" s="53" t="s">
        <v>43</v>
      </c>
      <c r="E4" s="52" t="s">
        <v>44</v>
      </c>
      <c r="F4" s="53" t="s">
        <v>45</v>
      </c>
      <c r="G4" s="53" t="s">
        <v>46</v>
      </c>
      <c r="H4" s="52" t="s">
        <v>47</v>
      </c>
      <c r="I4" s="52" t="s">
        <v>48</v>
      </c>
      <c r="J4" s="54" t="s">
        <v>49</v>
      </c>
    </row>
    <row r="5" spans="1:10" ht="18" customHeight="1" x14ac:dyDescent="0.3">
      <c r="A5" s="56"/>
      <c r="B5" s="57"/>
      <c r="C5" s="57"/>
      <c r="D5" s="57"/>
      <c r="E5" s="57"/>
      <c r="F5" s="58"/>
      <c r="G5" s="57"/>
      <c r="H5" s="59"/>
      <c r="I5" s="57"/>
      <c r="J5" s="60"/>
    </row>
    <row r="6" spans="1:10" x14ac:dyDescent="0.3">
      <c r="A6" s="61" t="s">
        <v>50</v>
      </c>
      <c r="B6" s="62">
        <v>1120424002</v>
      </c>
      <c r="C6" s="62" t="s">
        <v>51</v>
      </c>
      <c r="D6" s="62" t="s">
        <v>52</v>
      </c>
      <c r="E6" s="63" t="s">
        <v>53</v>
      </c>
      <c r="F6" s="64" t="s">
        <v>54</v>
      </c>
      <c r="G6" s="64" t="s">
        <v>54</v>
      </c>
      <c r="H6" s="65">
        <v>1</v>
      </c>
      <c r="I6" s="63"/>
      <c r="J6" s="66">
        <v>1200</v>
      </c>
    </row>
    <row r="7" spans="1:10" x14ac:dyDescent="0.3">
      <c r="A7" s="61" t="s">
        <v>55</v>
      </c>
      <c r="B7" s="62">
        <v>1120424002</v>
      </c>
      <c r="C7" s="62" t="s">
        <v>56</v>
      </c>
      <c r="D7" s="62" t="s">
        <v>57</v>
      </c>
      <c r="E7" s="63" t="s">
        <v>53</v>
      </c>
      <c r="F7" s="64" t="s">
        <v>58</v>
      </c>
      <c r="G7" s="64" t="s">
        <v>58</v>
      </c>
      <c r="H7" s="65">
        <v>3</v>
      </c>
      <c r="I7" s="63"/>
      <c r="J7" s="66">
        <v>6000</v>
      </c>
    </row>
    <row r="8" spans="1:10" ht="15" customHeight="1" x14ac:dyDescent="0.3">
      <c r="A8" s="61"/>
      <c r="B8" s="62"/>
      <c r="C8" s="62"/>
      <c r="D8" s="62"/>
      <c r="E8" s="63"/>
      <c r="F8" s="67"/>
      <c r="G8" s="68"/>
      <c r="H8" s="65"/>
      <c r="I8" s="63"/>
      <c r="J8" s="66"/>
    </row>
    <row r="9" spans="1:10" ht="14.25" customHeight="1" x14ac:dyDescent="0.3">
      <c r="A9" s="61"/>
      <c r="B9" s="62"/>
      <c r="C9" s="62"/>
      <c r="D9" s="62"/>
      <c r="E9" s="63"/>
      <c r="F9" s="67"/>
      <c r="G9" s="68"/>
      <c r="H9" s="65"/>
      <c r="I9" s="63"/>
      <c r="J9" s="66"/>
    </row>
    <row r="10" spans="1:10" ht="15" customHeight="1" x14ac:dyDescent="0.3">
      <c r="A10" s="69"/>
      <c r="B10" s="62"/>
      <c r="C10" s="62"/>
      <c r="D10" s="62"/>
      <c r="E10" s="62"/>
      <c r="F10" s="68"/>
      <c r="G10" s="62"/>
      <c r="H10" s="65"/>
      <c r="I10" s="62"/>
      <c r="J10" s="66"/>
    </row>
    <row r="11" spans="1:10" ht="14.25" customHeight="1" x14ac:dyDescent="0.3">
      <c r="A11" s="70"/>
      <c r="B11" s="62"/>
      <c r="C11" s="62"/>
      <c r="D11" s="62"/>
      <c r="E11" s="62"/>
      <c r="F11" s="68"/>
      <c r="G11" s="62"/>
      <c r="H11" s="65"/>
      <c r="I11" s="62"/>
      <c r="J11" s="66"/>
    </row>
    <row r="12" spans="1:10" s="72" customFormat="1" ht="12.75" customHeight="1" x14ac:dyDescent="0.3">
      <c r="A12" s="71"/>
      <c r="B12" s="68"/>
      <c r="C12" s="68"/>
      <c r="D12" s="68"/>
      <c r="E12" s="68"/>
      <c r="F12" s="68"/>
      <c r="G12" s="68"/>
      <c r="H12" s="63"/>
      <c r="I12" s="68"/>
      <c r="J12" s="66"/>
    </row>
    <row r="13" spans="1:10" ht="15" customHeight="1" x14ac:dyDescent="0.3">
      <c r="A13" s="61"/>
      <c r="B13" s="62"/>
      <c r="C13" s="62"/>
      <c r="D13" s="62"/>
      <c r="E13" s="62"/>
      <c r="F13" s="68"/>
      <c r="G13" s="62"/>
      <c r="H13" s="65"/>
      <c r="I13" s="62"/>
      <c r="J13" s="66"/>
    </row>
    <row r="14" spans="1:10" ht="12.75" customHeight="1" x14ac:dyDescent="0.3">
      <c r="A14" s="69"/>
      <c r="B14" s="62"/>
      <c r="C14" s="62"/>
      <c r="D14" s="62"/>
      <c r="E14" s="62"/>
      <c r="F14" s="68"/>
      <c r="G14" s="62"/>
      <c r="H14" s="65"/>
      <c r="I14" s="62"/>
      <c r="J14" s="66"/>
    </row>
    <row r="15" spans="1:10" ht="15" customHeight="1" x14ac:dyDescent="0.3">
      <c r="A15" s="70"/>
      <c r="B15" s="62"/>
      <c r="C15" s="62"/>
      <c r="D15" s="62"/>
      <c r="E15" s="62"/>
      <c r="F15" s="68"/>
      <c r="G15" s="62"/>
      <c r="H15" s="65"/>
      <c r="I15" s="62"/>
      <c r="J15" s="66"/>
    </row>
    <row r="16" spans="1:10" ht="15" customHeight="1" x14ac:dyDescent="0.3">
      <c r="A16" s="61"/>
      <c r="B16" s="62"/>
      <c r="C16" s="62"/>
      <c r="D16" s="62"/>
      <c r="E16" s="62"/>
      <c r="F16" s="68"/>
      <c r="G16" s="62"/>
      <c r="H16" s="65"/>
      <c r="I16" s="62"/>
      <c r="J16" s="66"/>
    </row>
    <row r="17" spans="1:10" ht="13.5" customHeight="1" x14ac:dyDescent="0.3">
      <c r="A17" s="61"/>
      <c r="B17" s="62"/>
      <c r="C17" s="62"/>
      <c r="D17" s="62"/>
      <c r="E17" s="62"/>
      <c r="F17" s="68"/>
      <c r="G17" s="62"/>
      <c r="H17" s="65"/>
      <c r="I17" s="62"/>
      <c r="J17" s="66"/>
    </row>
    <row r="18" spans="1:10" ht="15.75" customHeight="1" x14ac:dyDescent="0.3">
      <c r="A18" s="69"/>
      <c r="B18" s="62"/>
      <c r="C18" s="62"/>
      <c r="D18" s="62"/>
      <c r="E18" s="62"/>
      <c r="F18" s="68"/>
      <c r="G18" s="62"/>
      <c r="H18" s="65"/>
      <c r="I18" s="62"/>
      <c r="J18" s="66"/>
    </row>
    <row r="19" spans="1:10" ht="17.25" customHeight="1" x14ac:dyDescent="0.3">
      <c r="A19" s="70"/>
      <c r="B19" s="62"/>
      <c r="C19" s="62"/>
      <c r="D19" s="62"/>
      <c r="E19" s="62"/>
      <c r="F19" s="68"/>
      <c r="G19" s="62"/>
      <c r="H19" s="65"/>
      <c r="I19" s="62"/>
      <c r="J19" s="66"/>
    </row>
    <row r="20" spans="1:10" ht="15" customHeight="1" x14ac:dyDescent="0.3">
      <c r="A20" s="61"/>
      <c r="B20" s="62"/>
      <c r="C20" s="62"/>
      <c r="D20" s="62"/>
      <c r="E20" s="62"/>
      <c r="F20" s="68"/>
      <c r="G20" s="62"/>
      <c r="H20" s="65"/>
      <c r="I20" s="62"/>
      <c r="J20" s="66"/>
    </row>
    <row r="21" spans="1:10" ht="14.25" customHeight="1" x14ac:dyDescent="0.3">
      <c r="A21" s="61"/>
      <c r="B21" s="62"/>
      <c r="C21" s="62"/>
      <c r="D21" s="62"/>
      <c r="E21" s="62"/>
      <c r="F21" s="68"/>
      <c r="G21" s="62"/>
      <c r="H21" s="65"/>
      <c r="I21" s="62"/>
      <c r="J21" s="66"/>
    </row>
    <row r="22" spans="1:10" ht="18" customHeight="1" x14ac:dyDescent="0.3">
      <c r="A22" s="73"/>
      <c r="B22" s="62"/>
      <c r="C22" s="62"/>
      <c r="D22" s="62"/>
      <c r="E22" s="62"/>
      <c r="F22" s="68"/>
      <c r="G22" s="62"/>
      <c r="H22" s="65"/>
      <c r="I22" s="62"/>
      <c r="J22" s="66"/>
    </row>
    <row r="23" spans="1:10" ht="15.75" customHeight="1" x14ac:dyDescent="0.3">
      <c r="A23" s="70"/>
      <c r="B23" s="62"/>
      <c r="C23" s="62"/>
      <c r="D23" s="62"/>
      <c r="E23" s="62"/>
      <c r="F23" s="68"/>
      <c r="G23" s="62"/>
      <c r="H23" s="65"/>
      <c r="I23" s="62"/>
      <c r="J23" s="66"/>
    </row>
    <row r="24" spans="1:10" ht="15.75" customHeight="1" x14ac:dyDescent="0.3">
      <c r="A24" s="61"/>
      <c r="B24" s="62"/>
      <c r="C24" s="62"/>
      <c r="D24" s="62"/>
      <c r="E24" s="62"/>
      <c r="F24" s="68"/>
      <c r="G24" s="62"/>
      <c r="H24" s="65"/>
      <c r="I24" s="62"/>
      <c r="J24" s="66"/>
    </row>
    <row r="25" spans="1:10" ht="16.5" customHeight="1" x14ac:dyDescent="0.3">
      <c r="A25" s="61"/>
      <c r="B25" s="62"/>
      <c r="C25" s="62"/>
      <c r="D25" s="62"/>
      <c r="E25" s="62"/>
      <c r="F25" s="68"/>
      <c r="G25" s="62"/>
      <c r="H25" s="65"/>
      <c r="I25" s="62"/>
      <c r="J25" s="66"/>
    </row>
    <row r="26" spans="1:10" ht="16.5" customHeight="1" thickBot="1" x14ac:dyDescent="0.35">
      <c r="A26" s="74"/>
      <c r="B26" s="75"/>
      <c r="C26" s="75"/>
      <c r="D26" s="75"/>
      <c r="E26" s="75"/>
      <c r="F26" s="76"/>
      <c r="G26" s="75"/>
      <c r="H26" s="77"/>
      <c r="I26" s="75"/>
      <c r="J26" s="78"/>
    </row>
    <row r="27" spans="1:10" ht="17.25" customHeight="1" thickBot="1" x14ac:dyDescent="0.35">
      <c r="A27" s="79" t="s">
        <v>59</v>
      </c>
      <c r="B27" s="32"/>
      <c r="C27" s="32"/>
      <c r="D27" s="32"/>
      <c r="E27" s="32"/>
      <c r="F27" s="80"/>
      <c r="G27" s="32"/>
      <c r="H27" s="81"/>
      <c r="I27" s="32"/>
      <c r="J27" s="35">
        <f>ROUND(SUM(J5:J26),0)</f>
        <v>7200</v>
      </c>
    </row>
    <row r="28" spans="1:10" ht="17.25" customHeight="1" x14ac:dyDescent="0.3">
      <c r="A28" s="82"/>
      <c r="B28" s="36"/>
      <c r="C28" s="36"/>
      <c r="D28" s="36"/>
      <c r="E28" s="36"/>
      <c r="F28" s="83"/>
      <c r="G28" s="36"/>
      <c r="I28" s="36"/>
      <c r="J28" s="37"/>
    </row>
    <row r="29" spans="1:10" ht="14.25" customHeight="1" x14ac:dyDescent="0.3">
      <c r="A29" s="45" t="s">
        <v>60</v>
      </c>
    </row>
    <row r="30" spans="1:10" ht="14.25" customHeight="1" x14ac:dyDescent="0.3">
      <c r="A30" s="45" t="s">
        <v>61</v>
      </c>
    </row>
    <row r="31" spans="1:10" ht="14.25" customHeight="1" x14ac:dyDescent="0.3">
      <c r="A31" s="45" t="s">
        <v>62</v>
      </c>
    </row>
    <row r="32" spans="1:10" x14ac:dyDescent="0.3">
      <c r="A32" s="44" t="s">
        <v>63</v>
      </c>
    </row>
    <row r="33" spans="1:10" x14ac:dyDescent="0.3">
      <c r="A33" s="44" t="s">
        <v>64</v>
      </c>
    </row>
    <row r="34" spans="1:10" s="46" customFormat="1" ht="13.8" x14ac:dyDescent="0.25">
      <c r="A34" s="390" t="s">
        <v>65</v>
      </c>
      <c r="B34" s="390"/>
      <c r="C34" s="390"/>
      <c r="D34" s="390"/>
      <c r="E34" s="390"/>
      <c r="F34" s="390"/>
      <c r="G34" s="390"/>
      <c r="H34" s="390"/>
      <c r="I34" s="390"/>
      <c r="J34" s="390"/>
    </row>
    <row r="35" spans="1:10" ht="15.6" x14ac:dyDescent="0.3">
      <c r="A35" s="44" t="s">
        <v>66</v>
      </c>
      <c r="B35" s="46"/>
      <c r="C35" s="46"/>
      <c r="D35" s="46"/>
      <c r="E35" s="46"/>
      <c r="F35" s="44"/>
      <c r="G35" s="46"/>
      <c r="H35" s="85"/>
      <c r="I35" s="46"/>
      <c r="J35" s="46"/>
    </row>
    <row r="37" spans="1:10" s="48" customFormat="1" ht="17.399999999999999" x14ac:dyDescent="0.3">
      <c r="A37" s="344" t="s">
        <v>302</v>
      </c>
      <c r="B37" s="86"/>
      <c r="F37" s="47" t="str">
        <f>"主辦會計："&amp;基本資料及目錄!B7</f>
        <v>主辦會計：李四</v>
      </c>
      <c r="I37" s="87" t="str">
        <f>"填表人："&amp;基本資料及目錄!B8</f>
        <v>填表人：王五</v>
      </c>
    </row>
    <row r="38" spans="1:10" ht="14.25" customHeight="1" x14ac:dyDescent="0.3">
      <c r="A38" s="44"/>
    </row>
  </sheetData>
  <sheetProtection algorithmName="SHA-512" hashValue="Q2fG9PfDGd2/0oVqs7vT8z54rUMK8J89OMqf3WItO6Q/iBlHoQRbYzbbAI8ZDnCI6WnoF9GEbpN7M93k6+gABg==" saltValue="yT6e4SqQ5W7jCdBdqw70HA==" spinCount="100000" sheet="1" formatCells="0" formatColumns="0" formatRows="0" insertRows="0"/>
  <mergeCells count="3">
    <mergeCell ref="A1:J1"/>
    <mergeCell ref="A2:J2"/>
    <mergeCell ref="A34:J34"/>
  </mergeCells>
  <phoneticPr fontId="1" type="noConversion"/>
  <printOptions horizontalCentered="1" verticalCentered="1"/>
  <pageMargins left="0.19685039370078741" right="0.15748031496062992" top="0.39370078740157483" bottom="0.39370078740157483" header="0.27559055118110237" footer="0.15748031496062992"/>
  <pageSetup paperSize="9" scale="77" fitToWidth="0" fitToHeight="0" orientation="landscape" blackAndWhite="1"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D714F-F5D6-4C55-9CEF-9639228D3C48}">
  <dimension ref="A1:L33"/>
  <sheetViews>
    <sheetView view="pageBreakPreview" zoomScale="60" zoomScaleNormal="80" workbookViewId="0">
      <selection activeCell="P16" sqref="P16"/>
    </sheetView>
  </sheetViews>
  <sheetFormatPr defaultColWidth="13.44140625" defaultRowHeight="15.6" x14ac:dyDescent="0.3"/>
  <cols>
    <col min="1" max="1" width="17.21875" style="1" customWidth="1"/>
    <col min="2" max="2" width="21.5546875" style="1" customWidth="1"/>
    <col min="3" max="3" width="29.77734375" style="1" customWidth="1"/>
    <col min="4" max="4" width="14.21875" style="1" customWidth="1"/>
    <col min="5" max="5" width="17.44140625" style="1" customWidth="1"/>
    <col min="6" max="6" width="8.21875" style="1" customWidth="1"/>
    <col min="7" max="7" width="21.77734375" style="1" customWidth="1"/>
    <col min="8" max="8" width="9.21875" style="1" customWidth="1"/>
    <col min="9" max="9" width="23.44140625" style="1" customWidth="1"/>
    <col min="10" max="10" width="18.109375" style="1" customWidth="1"/>
    <col min="11" max="11" width="16.5546875" style="1" customWidth="1"/>
    <col min="12" max="12" width="13.44140625" style="1" customWidth="1"/>
    <col min="13" max="16384" width="13.44140625" style="1"/>
  </cols>
  <sheetData>
    <row r="1" spans="1:11" ht="30" customHeight="1" x14ac:dyDescent="0.4">
      <c r="A1" s="375" t="str">
        <f>基本資料及目錄!B1</f>
        <v>誠明股份有限公司</v>
      </c>
      <c r="B1" s="375"/>
      <c r="C1" s="375"/>
      <c r="D1" s="375"/>
      <c r="E1" s="375"/>
      <c r="F1" s="375"/>
      <c r="G1" s="375"/>
      <c r="H1" s="375"/>
      <c r="I1" s="375"/>
      <c r="J1" s="375"/>
      <c r="K1" s="375"/>
    </row>
    <row r="2" spans="1:11" ht="22.2" x14ac:dyDescent="0.4">
      <c r="A2" s="388" t="s">
        <v>212</v>
      </c>
      <c r="B2" s="388"/>
      <c r="C2" s="388"/>
      <c r="D2" s="388"/>
      <c r="E2" s="388"/>
      <c r="F2" s="388"/>
      <c r="G2" s="388"/>
      <c r="H2" s="388"/>
      <c r="I2" s="388"/>
      <c r="J2" s="388"/>
      <c r="K2" s="388"/>
    </row>
    <row r="3" spans="1:11" ht="16.8" thickBot="1" x14ac:dyDescent="0.35">
      <c r="A3" s="3"/>
      <c r="B3" s="3"/>
      <c r="C3" s="3"/>
      <c r="D3" s="3"/>
      <c r="E3" s="3"/>
      <c r="F3" s="3"/>
      <c r="G3" s="3"/>
      <c r="H3" s="3"/>
      <c r="I3" s="3"/>
      <c r="J3" s="3"/>
      <c r="K3" s="4" t="s">
        <v>0</v>
      </c>
    </row>
    <row r="4" spans="1:11" s="10" customFormat="1" ht="24" customHeight="1" thickBot="1" x14ac:dyDescent="0.3">
      <c r="A4" s="5" t="s">
        <v>1</v>
      </c>
      <c r="B4" s="6"/>
      <c r="C4" s="7" t="s">
        <v>2</v>
      </c>
      <c r="D4" s="8"/>
      <c r="E4" s="8"/>
      <c r="F4" s="8"/>
      <c r="G4" s="8"/>
      <c r="H4" s="8"/>
      <c r="I4" s="8"/>
      <c r="J4" s="8"/>
      <c r="K4" s="9"/>
    </row>
    <row r="5" spans="1:11" s="15" customFormat="1" ht="59.25" customHeight="1" thickBot="1" x14ac:dyDescent="0.35">
      <c r="A5" s="5" t="s">
        <v>3</v>
      </c>
      <c r="B5" s="11" t="s">
        <v>4</v>
      </c>
      <c r="C5" s="12" t="s">
        <v>5</v>
      </c>
      <c r="D5" s="11" t="s">
        <v>6</v>
      </c>
      <c r="E5" s="12" t="s">
        <v>7</v>
      </c>
      <c r="F5" s="12" t="s">
        <v>8</v>
      </c>
      <c r="G5" s="12" t="s">
        <v>9</v>
      </c>
      <c r="H5" s="12" t="s">
        <v>10</v>
      </c>
      <c r="I5" s="13" t="s">
        <v>11</v>
      </c>
      <c r="J5" s="12" t="s">
        <v>12</v>
      </c>
      <c r="K5" s="14" t="s">
        <v>13</v>
      </c>
    </row>
    <row r="6" spans="1:11" ht="14.25" customHeight="1" x14ac:dyDescent="0.3">
      <c r="A6" s="16"/>
      <c r="B6" s="17"/>
      <c r="C6" s="17"/>
      <c r="D6" s="17"/>
      <c r="E6" s="17"/>
      <c r="F6" s="17"/>
      <c r="G6" s="17"/>
      <c r="H6" s="17"/>
      <c r="I6" s="17"/>
      <c r="J6" s="17"/>
      <c r="K6" s="18"/>
    </row>
    <row r="7" spans="1:11" ht="16.2" x14ac:dyDescent="0.3">
      <c r="A7" s="19" t="s">
        <v>14</v>
      </c>
      <c r="B7" s="20" t="s">
        <v>15</v>
      </c>
      <c r="C7" s="20" t="s">
        <v>15</v>
      </c>
      <c r="D7" s="21" t="s">
        <v>16</v>
      </c>
      <c r="E7" s="22">
        <v>800000</v>
      </c>
      <c r="F7" s="23">
        <v>1</v>
      </c>
      <c r="G7" s="22">
        <v>600000</v>
      </c>
      <c r="H7" s="22">
        <v>10</v>
      </c>
      <c r="I7" s="24">
        <f>IF(H7,G7/H7,0)</f>
        <v>60000</v>
      </c>
      <c r="J7" s="25">
        <f>設備使用記錄表!AJ6</f>
        <v>0.67500000000000004</v>
      </c>
      <c r="K7" s="26">
        <f t="shared" ref="K7:K12" si="0">ROUND(I7*J7,0)</f>
        <v>40500</v>
      </c>
    </row>
    <row r="8" spans="1:11" ht="16.2" x14ac:dyDescent="0.3">
      <c r="A8" s="19" t="s">
        <v>17</v>
      </c>
      <c r="B8" s="20" t="s">
        <v>18</v>
      </c>
      <c r="C8" s="20" t="s">
        <v>18</v>
      </c>
      <c r="D8" s="21" t="s">
        <v>19</v>
      </c>
      <c r="E8" s="22">
        <v>500000</v>
      </c>
      <c r="F8" s="23">
        <v>1</v>
      </c>
      <c r="G8" s="22">
        <v>420000</v>
      </c>
      <c r="H8" s="22">
        <v>20</v>
      </c>
      <c r="I8" s="24">
        <f t="shared" ref="I8:I12" si="1">IF(H8,G8/H8,0)</f>
        <v>21000</v>
      </c>
      <c r="J8" s="25">
        <f>設備使用記錄表!AJ7</f>
        <v>1</v>
      </c>
      <c r="K8" s="26">
        <f t="shared" si="0"/>
        <v>21000</v>
      </c>
    </row>
    <row r="9" spans="1:11" ht="16.2" x14ac:dyDescent="0.3">
      <c r="A9" s="19" t="s">
        <v>20</v>
      </c>
      <c r="B9" s="20" t="s">
        <v>21</v>
      </c>
      <c r="C9" s="20" t="s">
        <v>21</v>
      </c>
      <c r="D9" s="21" t="s">
        <v>22</v>
      </c>
      <c r="E9" s="22">
        <v>400000</v>
      </c>
      <c r="F9" s="23">
        <v>1</v>
      </c>
      <c r="G9" s="22">
        <v>200000</v>
      </c>
      <c r="H9" s="22">
        <v>30</v>
      </c>
      <c r="I9" s="24">
        <f t="shared" si="1"/>
        <v>6666.666666666667</v>
      </c>
      <c r="J9" s="25">
        <f>設備使用記錄表!AJ8</f>
        <v>0.5</v>
      </c>
      <c r="K9" s="26">
        <f t="shared" si="0"/>
        <v>3333</v>
      </c>
    </row>
    <row r="10" spans="1:11" ht="16.2" x14ac:dyDescent="0.3">
      <c r="A10" s="19"/>
      <c r="B10" s="27"/>
      <c r="C10" s="27"/>
      <c r="D10" s="28"/>
      <c r="E10" s="29"/>
      <c r="F10" s="30"/>
      <c r="G10" s="29"/>
      <c r="H10" s="29"/>
      <c r="I10" s="24">
        <f t="shared" si="1"/>
        <v>0</v>
      </c>
      <c r="J10" s="25">
        <v>0</v>
      </c>
      <c r="K10" s="26">
        <f t="shared" si="0"/>
        <v>0</v>
      </c>
    </row>
    <row r="11" spans="1:11" ht="16.2" x14ac:dyDescent="0.3">
      <c r="A11" s="19"/>
      <c r="B11" s="27"/>
      <c r="C11" s="27"/>
      <c r="D11" s="28"/>
      <c r="E11" s="29"/>
      <c r="F11" s="30"/>
      <c r="G11" s="29"/>
      <c r="H11" s="29"/>
      <c r="I11" s="24">
        <f t="shared" si="1"/>
        <v>0</v>
      </c>
      <c r="J11" s="25">
        <v>0</v>
      </c>
      <c r="K11" s="26">
        <f t="shared" si="0"/>
        <v>0</v>
      </c>
    </row>
    <row r="12" spans="1:11" ht="16.2" x14ac:dyDescent="0.3">
      <c r="A12" s="19"/>
      <c r="B12" s="27"/>
      <c r="C12" s="27"/>
      <c r="D12" s="28"/>
      <c r="E12" s="29"/>
      <c r="F12" s="30"/>
      <c r="G12" s="29"/>
      <c r="H12" s="29"/>
      <c r="I12" s="24">
        <f t="shared" si="1"/>
        <v>0</v>
      </c>
      <c r="J12" s="25">
        <v>0</v>
      </c>
      <c r="K12" s="26">
        <f t="shared" si="0"/>
        <v>0</v>
      </c>
    </row>
    <row r="13" spans="1:11" ht="18.75" customHeight="1" thickBot="1" x14ac:dyDescent="0.35">
      <c r="A13" s="31" t="s">
        <v>23</v>
      </c>
      <c r="B13" s="32"/>
      <c r="C13" s="32"/>
      <c r="D13" s="32"/>
      <c r="E13" s="33"/>
      <c r="F13" s="33"/>
      <c r="G13" s="33"/>
      <c r="H13" s="33"/>
      <c r="I13" s="33"/>
      <c r="J13" s="34"/>
      <c r="K13" s="35">
        <f>ROUND(SUM(K6:K12),0)</f>
        <v>64833</v>
      </c>
    </row>
    <row r="14" spans="1:11" ht="18.75" customHeight="1" x14ac:dyDescent="0.3">
      <c r="A14" s="36"/>
      <c r="B14" s="36"/>
      <c r="C14" s="36"/>
      <c r="D14" s="36"/>
      <c r="E14" s="37"/>
      <c r="F14" s="37"/>
      <c r="G14" s="37"/>
      <c r="H14" s="37"/>
      <c r="I14" s="37"/>
      <c r="J14" s="38"/>
      <c r="K14" s="37"/>
    </row>
    <row r="15" spans="1:11" ht="22.2" x14ac:dyDescent="0.4">
      <c r="A15" s="388" t="s">
        <v>220</v>
      </c>
      <c r="B15" s="388"/>
      <c r="C15" s="388"/>
      <c r="D15" s="388"/>
      <c r="E15" s="388"/>
      <c r="F15" s="388"/>
      <c r="G15" s="388"/>
      <c r="H15" s="388"/>
      <c r="I15" s="388"/>
      <c r="J15" s="388"/>
      <c r="K15" s="388"/>
    </row>
    <row r="16" spans="1:11" ht="18.75" customHeight="1" thickBot="1" x14ac:dyDescent="0.35">
      <c r="A16" s="3"/>
      <c r="B16" s="3"/>
      <c r="C16" s="3"/>
      <c r="D16" s="3"/>
      <c r="E16" s="3"/>
      <c r="F16" s="3"/>
      <c r="G16" s="3"/>
      <c r="H16" s="3"/>
      <c r="I16" s="3"/>
      <c r="J16" s="3"/>
      <c r="K16" s="4" t="s">
        <v>0</v>
      </c>
    </row>
    <row r="17" spans="1:12" s="15" customFormat="1" ht="56.25" customHeight="1" thickBot="1" x14ac:dyDescent="0.35">
      <c r="A17" s="5" t="s">
        <v>3</v>
      </c>
      <c r="B17" s="11" t="s">
        <v>4</v>
      </c>
      <c r="C17" s="12" t="s">
        <v>5</v>
      </c>
      <c r="D17" s="11" t="s">
        <v>6</v>
      </c>
      <c r="E17" s="12" t="s">
        <v>7</v>
      </c>
      <c r="F17" s="12" t="s">
        <v>24</v>
      </c>
      <c r="G17" s="392" t="s">
        <v>25</v>
      </c>
      <c r="H17" s="392"/>
      <c r="I17" s="13" t="s">
        <v>26</v>
      </c>
      <c r="J17" s="12" t="s">
        <v>27</v>
      </c>
      <c r="K17" s="14" t="s">
        <v>28</v>
      </c>
    </row>
    <row r="18" spans="1:12" ht="18.75" customHeight="1" x14ac:dyDescent="0.3">
      <c r="A18" s="16"/>
      <c r="B18" s="17"/>
      <c r="C18" s="17"/>
      <c r="D18" s="17"/>
      <c r="E18" s="17"/>
      <c r="F18" s="17"/>
      <c r="G18" s="393"/>
      <c r="H18" s="393"/>
      <c r="I18" s="17"/>
      <c r="J18" s="39"/>
      <c r="K18" s="18"/>
    </row>
    <row r="19" spans="1:12" ht="18.75" customHeight="1" x14ac:dyDescent="0.3">
      <c r="A19" s="19" t="s">
        <v>29</v>
      </c>
      <c r="B19" s="20" t="s">
        <v>30</v>
      </c>
      <c r="C19" s="20" t="s">
        <v>30</v>
      </c>
      <c r="D19" s="23" t="s">
        <v>31</v>
      </c>
      <c r="E19" s="22">
        <v>150000</v>
      </c>
      <c r="F19" s="23">
        <v>1</v>
      </c>
      <c r="G19" s="391">
        <v>150000</v>
      </c>
      <c r="H19" s="391"/>
      <c r="I19" s="24">
        <f>F19*G19/60</f>
        <v>2500</v>
      </c>
      <c r="J19" s="40">
        <f>設備使用記錄表!AJ13</f>
        <v>1</v>
      </c>
      <c r="K19" s="26">
        <f>ROUND(I19*J19,0)</f>
        <v>2500</v>
      </c>
    </row>
    <row r="20" spans="1:12" ht="18.75" customHeight="1" x14ac:dyDescent="0.3">
      <c r="A20" s="19" t="s">
        <v>32</v>
      </c>
      <c r="B20" s="20" t="s">
        <v>33</v>
      </c>
      <c r="C20" s="20" t="s">
        <v>33</v>
      </c>
      <c r="D20" s="23" t="s">
        <v>34</v>
      </c>
      <c r="E20" s="22">
        <v>600000</v>
      </c>
      <c r="F20" s="23">
        <v>1</v>
      </c>
      <c r="G20" s="391">
        <v>600000</v>
      </c>
      <c r="H20" s="391"/>
      <c r="I20" s="24">
        <f t="shared" ref="I20:I24" si="2">F20*G20/60</f>
        <v>10000</v>
      </c>
      <c r="J20" s="40">
        <f>設備使用記錄表!AJ14</f>
        <v>1</v>
      </c>
      <c r="K20" s="26">
        <f>ROUND(I20*J20,0)</f>
        <v>10000</v>
      </c>
    </row>
    <row r="21" spans="1:12" ht="18.75" customHeight="1" x14ac:dyDescent="0.3">
      <c r="A21" s="19"/>
      <c r="B21" s="20"/>
      <c r="C21" s="20"/>
      <c r="D21" s="23"/>
      <c r="E21" s="22"/>
      <c r="F21" s="23"/>
      <c r="G21" s="396"/>
      <c r="H21" s="396"/>
      <c r="I21" s="24">
        <f t="shared" si="2"/>
        <v>0</v>
      </c>
      <c r="J21" s="40">
        <v>0</v>
      </c>
      <c r="K21" s="26">
        <f>ROUND(I21*J21,0)</f>
        <v>0</v>
      </c>
    </row>
    <row r="22" spans="1:12" ht="18.75" customHeight="1" x14ac:dyDescent="0.3">
      <c r="A22" s="19"/>
      <c r="B22" s="20"/>
      <c r="C22" s="20"/>
      <c r="D22" s="23"/>
      <c r="E22" s="22"/>
      <c r="F22" s="23"/>
      <c r="G22" s="396"/>
      <c r="H22" s="396"/>
      <c r="I22" s="24">
        <f t="shared" si="2"/>
        <v>0</v>
      </c>
      <c r="J22" s="40">
        <v>0</v>
      </c>
      <c r="K22" s="26">
        <f t="shared" ref="K22:K24" si="3">ROUND(I22*J22,0)</f>
        <v>0</v>
      </c>
    </row>
    <row r="23" spans="1:12" ht="18.75" customHeight="1" x14ac:dyDescent="0.3">
      <c r="A23" s="19"/>
      <c r="B23" s="20"/>
      <c r="C23" s="20"/>
      <c r="D23" s="23"/>
      <c r="E23" s="22"/>
      <c r="F23" s="23"/>
      <c r="G23" s="396"/>
      <c r="H23" s="396"/>
      <c r="I23" s="24">
        <f t="shared" si="2"/>
        <v>0</v>
      </c>
      <c r="J23" s="40">
        <v>0</v>
      </c>
      <c r="K23" s="26">
        <f t="shared" si="3"/>
        <v>0</v>
      </c>
    </row>
    <row r="24" spans="1:12" ht="18.75" customHeight="1" x14ac:dyDescent="0.3">
      <c r="A24" s="19"/>
      <c r="B24" s="20"/>
      <c r="C24" s="20"/>
      <c r="D24" s="23"/>
      <c r="E24" s="22"/>
      <c r="F24" s="23"/>
      <c r="G24" s="397"/>
      <c r="H24" s="398"/>
      <c r="I24" s="24">
        <f t="shared" si="2"/>
        <v>0</v>
      </c>
      <c r="J24" s="40">
        <v>0</v>
      </c>
      <c r="K24" s="26">
        <f t="shared" si="3"/>
        <v>0</v>
      </c>
    </row>
    <row r="25" spans="1:12" ht="18.75" customHeight="1" thickBot="1" x14ac:dyDescent="0.35">
      <c r="A25" s="31" t="s">
        <v>23</v>
      </c>
      <c r="B25" s="32"/>
      <c r="C25" s="32"/>
      <c r="D25" s="32"/>
      <c r="E25" s="33"/>
      <c r="F25" s="33"/>
      <c r="G25" s="387"/>
      <c r="H25" s="387"/>
      <c r="I25" s="33"/>
      <c r="J25" s="41"/>
      <c r="K25" s="35">
        <f>ROUND(SUM(K18:K24),0)</f>
        <v>12500</v>
      </c>
    </row>
    <row r="26" spans="1:12" ht="21" customHeight="1" thickBot="1" x14ac:dyDescent="0.35">
      <c r="A26" s="31" t="s">
        <v>35</v>
      </c>
      <c r="B26" s="32"/>
      <c r="C26" s="32"/>
      <c r="D26" s="32"/>
      <c r="E26" s="33"/>
      <c r="F26" s="33"/>
      <c r="G26" s="394"/>
      <c r="H26" s="394"/>
      <c r="I26" s="33"/>
      <c r="J26" s="41"/>
      <c r="K26" s="35">
        <f>K25+K13</f>
        <v>77333</v>
      </c>
    </row>
    <row r="27" spans="1:12" ht="21" customHeight="1" x14ac:dyDescent="0.3">
      <c r="A27" s="36"/>
      <c r="B27" s="36"/>
      <c r="C27" s="36"/>
      <c r="D27" s="36"/>
      <c r="E27" s="37"/>
      <c r="F27" s="37"/>
      <c r="G27" s="42"/>
      <c r="H27" s="42"/>
      <c r="I27" s="37"/>
      <c r="J27" s="43"/>
      <c r="K27" s="37"/>
    </row>
    <row r="28" spans="1:12" s="44" customFormat="1" ht="13.5" customHeight="1" x14ac:dyDescent="0.25">
      <c r="A28" s="44" t="s">
        <v>36</v>
      </c>
    </row>
    <row r="29" spans="1:12" ht="13.5" customHeight="1" x14ac:dyDescent="0.3">
      <c r="A29" s="45" t="s">
        <v>37</v>
      </c>
      <c r="B29" s="46"/>
      <c r="C29" s="46"/>
      <c r="D29" s="46"/>
      <c r="E29" s="46"/>
      <c r="F29" s="46"/>
      <c r="G29" s="46"/>
      <c r="H29" s="46"/>
      <c r="I29" s="46"/>
      <c r="J29" s="46"/>
      <c r="K29" s="46"/>
      <c r="L29" s="46"/>
    </row>
    <row r="30" spans="1:12" s="46" customFormat="1" ht="13.8" x14ac:dyDescent="0.25">
      <c r="A30" s="395" t="s">
        <v>38</v>
      </c>
      <c r="B30" s="395"/>
      <c r="C30" s="395"/>
      <c r="D30" s="395"/>
      <c r="E30" s="395"/>
      <c r="F30" s="395"/>
      <c r="G30" s="395"/>
      <c r="H30" s="395"/>
      <c r="I30" s="395"/>
      <c r="J30" s="395"/>
      <c r="K30" s="395"/>
      <c r="L30" s="395"/>
    </row>
    <row r="31" spans="1:12" s="46" customFormat="1" ht="13.8" x14ac:dyDescent="0.25">
      <c r="A31" s="395" t="s">
        <v>39</v>
      </c>
      <c r="B31" s="395"/>
      <c r="C31" s="395"/>
      <c r="D31" s="395"/>
      <c r="E31" s="395"/>
      <c r="F31" s="395"/>
      <c r="G31" s="395"/>
      <c r="H31" s="395"/>
      <c r="I31" s="395"/>
      <c r="J31" s="395"/>
      <c r="K31" s="395"/>
      <c r="L31" s="395"/>
    </row>
    <row r="33" spans="1:10" s="48" customFormat="1" ht="17.399999999999999" x14ac:dyDescent="0.3">
      <c r="A33" s="344" t="s">
        <v>302</v>
      </c>
      <c r="B33" s="47"/>
      <c r="E33" s="47" t="str">
        <f>"主辦會計："&amp;基本資料及目錄!B7</f>
        <v>主辦會計：李四</v>
      </c>
      <c r="H33" s="49"/>
      <c r="J33" s="50" t="str">
        <f>"填表人："&amp;基本資料及目錄!B8</f>
        <v>填表人：王五</v>
      </c>
    </row>
  </sheetData>
  <sheetProtection formatCells="0" formatColumns="0" formatRows="0" insertRows="0"/>
  <mergeCells count="15">
    <mergeCell ref="G26:H26"/>
    <mergeCell ref="A30:L30"/>
    <mergeCell ref="A31:L31"/>
    <mergeCell ref="G20:H20"/>
    <mergeCell ref="G21:H21"/>
    <mergeCell ref="G22:H22"/>
    <mergeCell ref="G23:H23"/>
    <mergeCell ref="G24:H24"/>
    <mergeCell ref="G25:H25"/>
    <mergeCell ref="G19:H19"/>
    <mergeCell ref="A1:K1"/>
    <mergeCell ref="A2:K2"/>
    <mergeCell ref="A15:K15"/>
    <mergeCell ref="G17:H17"/>
    <mergeCell ref="G18:H18"/>
  </mergeCells>
  <phoneticPr fontId="1" type="noConversion"/>
  <printOptions horizontalCentered="1" verticalCentered="1"/>
  <pageMargins left="0.19685039370078741" right="0.15748031496062992" top="0.39370078740157483" bottom="0.39370078740157483" header="0.27559055118110237" footer="0.15748031496062992"/>
  <pageSetup paperSize="9" scale="78" fitToWidth="0" fitToHeight="0" orientation="landscape" blackAndWhite="1"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7E046-BD1A-4443-99B1-BE10ABB9EE11}">
  <dimension ref="A1:AJ25"/>
  <sheetViews>
    <sheetView view="pageBreakPreview" zoomScale="60" zoomScaleNormal="80" workbookViewId="0">
      <selection activeCell="AM13" sqref="AM13"/>
    </sheetView>
  </sheetViews>
  <sheetFormatPr defaultColWidth="13.44140625" defaultRowHeight="16.2" x14ac:dyDescent="0.3"/>
  <cols>
    <col min="1" max="1" width="2.44140625" style="72" customWidth="1"/>
    <col min="2" max="2" width="13.77734375" style="72" customWidth="1"/>
    <col min="3" max="33" width="5" style="72" customWidth="1"/>
    <col min="34" max="34" width="7.77734375" style="72" bestFit="1" customWidth="1"/>
    <col min="35" max="35" width="9" style="72" customWidth="1"/>
    <col min="36" max="36" width="9.6640625" style="72" bestFit="1" customWidth="1"/>
    <col min="37" max="37" width="13.44140625" style="72" customWidth="1"/>
    <col min="38" max="16384" width="13.44140625" style="72"/>
  </cols>
  <sheetData>
    <row r="1" spans="1:36" ht="22.2" x14ac:dyDescent="0.4">
      <c r="A1" s="375" t="str">
        <f>基本資料及目錄!B1</f>
        <v>誠明股份有限公司</v>
      </c>
      <c r="B1" s="375"/>
      <c r="C1" s="375"/>
      <c r="D1" s="375"/>
      <c r="E1" s="375"/>
      <c r="F1" s="375"/>
      <c r="G1" s="375"/>
      <c r="H1" s="375"/>
      <c r="I1" s="375"/>
      <c r="J1" s="375"/>
      <c r="K1" s="375"/>
      <c r="L1" s="375"/>
      <c r="M1" s="375"/>
      <c r="N1" s="375"/>
      <c r="O1" s="375"/>
      <c r="P1" s="375"/>
      <c r="Q1" s="375"/>
      <c r="R1" s="375"/>
      <c r="S1" s="375"/>
      <c r="T1" s="375"/>
      <c r="U1" s="375"/>
      <c r="V1" s="375"/>
      <c r="W1" s="375"/>
      <c r="X1" s="375"/>
      <c r="Y1" s="375"/>
      <c r="Z1" s="375"/>
      <c r="AA1" s="375"/>
      <c r="AB1" s="375"/>
      <c r="AC1" s="375"/>
      <c r="AD1" s="375"/>
      <c r="AE1" s="375"/>
      <c r="AF1" s="375"/>
      <c r="AG1" s="375"/>
      <c r="AH1" s="375"/>
      <c r="AI1" s="375"/>
      <c r="AJ1" s="375"/>
    </row>
    <row r="2" spans="1:36" ht="30" customHeight="1" x14ac:dyDescent="0.3">
      <c r="A2" s="384" t="s">
        <v>213</v>
      </c>
      <c r="B2" s="384"/>
      <c r="C2" s="384"/>
      <c r="D2" s="384"/>
      <c r="E2" s="384"/>
      <c r="F2" s="384"/>
      <c r="G2" s="384"/>
      <c r="H2" s="384"/>
      <c r="I2" s="384"/>
      <c r="J2" s="384"/>
      <c r="K2" s="384"/>
      <c r="L2" s="384"/>
      <c r="M2" s="384"/>
      <c r="N2" s="384"/>
      <c r="O2" s="384"/>
      <c r="P2" s="384"/>
      <c r="Q2" s="384"/>
      <c r="R2" s="384"/>
      <c r="S2" s="384"/>
      <c r="T2" s="384"/>
      <c r="U2" s="384"/>
      <c r="V2" s="384"/>
      <c r="W2" s="384"/>
      <c r="X2" s="384"/>
      <c r="Y2" s="384"/>
      <c r="Z2" s="384"/>
      <c r="AA2" s="384"/>
      <c r="AB2" s="384"/>
      <c r="AC2" s="384"/>
      <c r="AD2" s="384"/>
      <c r="AE2" s="384"/>
      <c r="AF2" s="384"/>
      <c r="AG2" s="384"/>
      <c r="AH2" s="384"/>
      <c r="AI2" s="384"/>
      <c r="AJ2" s="384"/>
    </row>
    <row r="3" spans="1:36" s="94" customFormat="1" ht="37.5" customHeight="1" x14ac:dyDescent="0.25">
      <c r="A3" s="88"/>
      <c r="B3" s="89" t="s">
        <v>4</v>
      </c>
      <c r="C3" s="90">
        <v>1</v>
      </c>
      <c r="D3" s="90">
        <v>2</v>
      </c>
      <c r="E3" s="90">
        <v>3</v>
      </c>
      <c r="F3" s="90">
        <v>4</v>
      </c>
      <c r="G3" s="90">
        <v>5</v>
      </c>
      <c r="H3" s="90">
        <v>6</v>
      </c>
      <c r="I3" s="90">
        <v>7</v>
      </c>
      <c r="J3" s="90">
        <v>8</v>
      </c>
      <c r="K3" s="90">
        <v>9</v>
      </c>
      <c r="L3" s="90">
        <v>10</v>
      </c>
      <c r="M3" s="90">
        <v>11</v>
      </c>
      <c r="N3" s="90">
        <v>12</v>
      </c>
      <c r="O3" s="90">
        <v>13</v>
      </c>
      <c r="P3" s="90">
        <v>14</v>
      </c>
      <c r="Q3" s="90">
        <v>15</v>
      </c>
      <c r="R3" s="90">
        <v>16</v>
      </c>
      <c r="S3" s="90">
        <v>17</v>
      </c>
      <c r="T3" s="90">
        <v>18</v>
      </c>
      <c r="U3" s="90">
        <v>19</v>
      </c>
      <c r="V3" s="90">
        <v>20</v>
      </c>
      <c r="W3" s="90">
        <v>21</v>
      </c>
      <c r="X3" s="90">
        <v>22</v>
      </c>
      <c r="Y3" s="90">
        <v>23</v>
      </c>
      <c r="Z3" s="90">
        <v>24</v>
      </c>
      <c r="AA3" s="90">
        <v>25</v>
      </c>
      <c r="AB3" s="90">
        <v>26</v>
      </c>
      <c r="AC3" s="90">
        <v>27</v>
      </c>
      <c r="AD3" s="90">
        <v>28</v>
      </c>
      <c r="AE3" s="91">
        <v>29</v>
      </c>
      <c r="AF3" s="91">
        <v>30</v>
      </c>
      <c r="AG3" s="91">
        <v>31</v>
      </c>
      <c r="AH3" s="90" t="s">
        <v>67</v>
      </c>
      <c r="AI3" s="92" t="s">
        <v>68</v>
      </c>
      <c r="AJ3" s="93" t="s">
        <v>69</v>
      </c>
    </row>
    <row r="4" spans="1:36" s="45" customFormat="1" ht="15" customHeight="1" x14ac:dyDescent="0.25">
      <c r="A4" s="95"/>
      <c r="B4" s="96"/>
      <c r="C4" s="97"/>
      <c r="D4" s="97"/>
      <c r="E4" s="97"/>
      <c r="F4" s="97"/>
      <c r="G4" s="97"/>
      <c r="H4" s="97"/>
      <c r="I4" s="97"/>
      <c r="J4" s="97"/>
      <c r="K4" s="97"/>
      <c r="L4" s="97"/>
      <c r="M4" s="97"/>
      <c r="N4" s="97"/>
      <c r="O4" s="97"/>
      <c r="P4" s="97"/>
      <c r="Q4" s="97"/>
      <c r="R4" s="97"/>
      <c r="S4" s="97"/>
      <c r="T4" s="97"/>
      <c r="U4" s="97"/>
      <c r="V4" s="97"/>
      <c r="W4" s="97"/>
      <c r="X4" s="97"/>
      <c r="Y4" s="97"/>
      <c r="Z4" s="97"/>
      <c r="AA4" s="97"/>
      <c r="AB4" s="97"/>
      <c r="AC4" s="97"/>
      <c r="AD4" s="97"/>
      <c r="AE4" s="98"/>
      <c r="AF4" s="98"/>
      <c r="AG4" s="98"/>
      <c r="AH4" s="99"/>
      <c r="AI4" s="99"/>
      <c r="AJ4" s="100"/>
    </row>
    <row r="5" spans="1:36" s="45" customFormat="1" ht="13.8" x14ac:dyDescent="0.25">
      <c r="A5" s="101" t="s">
        <v>70</v>
      </c>
      <c r="B5" s="102"/>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98"/>
      <c r="AH5" s="103"/>
      <c r="AI5" s="103"/>
      <c r="AJ5" s="104"/>
    </row>
    <row r="6" spans="1:36" s="44" customFormat="1" ht="21" customHeight="1" x14ac:dyDescent="0.25">
      <c r="A6" s="105"/>
      <c r="B6" s="106" t="s">
        <v>15</v>
      </c>
      <c r="C6" s="107"/>
      <c r="D6" s="107"/>
      <c r="E6" s="107">
        <v>8</v>
      </c>
      <c r="F6" s="107">
        <v>8</v>
      </c>
      <c r="G6" s="107">
        <v>8</v>
      </c>
      <c r="H6" s="107">
        <v>8</v>
      </c>
      <c r="I6" s="107">
        <v>8</v>
      </c>
      <c r="J6" s="107"/>
      <c r="K6" s="107"/>
      <c r="L6" s="107">
        <v>8</v>
      </c>
      <c r="M6" s="107">
        <v>8</v>
      </c>
      <c r="N6" s="107">
        <v>8</v>
      </c>
      <c r="O6" s="107">
        <v>8</v>
      </c>
      <c r="P6" s="107">
        <v>4</v>
      </c>
      <c r="Q6" s="107"/>
      <c r="R6" s="107"/>
      <c r="S6" s="107">
        <v>8</v>
      </c>
      <c r="T6" s="107">
        <v>8</v>
      </c>
      <c r="U6" s="107">
        <v>8</v>
      </c>
      <c r="V6" s="107">
        <v>4</v>
      </c>
      <c r="W6" s="107">
        <v>4</v>
      </c>
      <c r="X6" s="107"/>
      <c r="Y6" s="107"/>
      <c r="Z6" s="107"/>
      <c r="AA6" s="107"/>
      <c r="AB6" s="107"/>
      <c r="AC6" s="107"/>
      <c r="AD6" s="107"/>
      <c r="AE6" s="107"/>
      <c r="AF6" s="107"/>
      <c r="AG6" s="107"/>
      <c r="AH6" s="108">
        <f>SUM(C6:AG6)</f>
        <v>108</v>
      </c>
      <c r="AI6" s="107">
        <v>160</v>
      </c>
      <c r="AJ6" s="109">
        <f>AH6/AI6</f>
        <v>0.67500000000000004</v>
      </c>
    </row>
    <row r="7" spans="1:36" s="44" customFormat="1" ht="18.75" customHeight="1" x14ac:dyDescent="0.25">
      <c r="A7" s="105"/>
      <c r="B7" s="106" t="s">
        <v>18</v>
      </c>
      <c r="C7" s="107"/>
      <c r="D7" s="107"/>
      <c r="E7" s="107">
        <v>8</v>
      </c>
      <c r="F7" s="107">
        <v>8</v>
      </c>
      <c r="G7" s="107">
        <v>8</v>
      </c>
      <c r="H7" s="107">
        <v>8</v>
      </c>
      <c r="I7" s="107">
        <v>8</v>
      </c>
      <c r="J7" s="107"/>
      <c r="K7" s="107"/>
      <c r="L7" s="107">
        <v>8</v>
      </c>
      <c r="M7" s="107">
        <v>8</v>
      </c>
      <c r="N7" s="107">
        <v>8</v>
      </c>
      <c r="O7" s="107">
        <v>8</v>
      </c>
      <c r="P7" s="107">
        <v>8</v>
      </c>
      <c r="Q7" s="107"/>
      <c r="R7" s="107"/>
      <c r="S7" s="107">
        <v>8</v>
      </c>
      <c r="T7" s="107">
        <v>8</v>
      </c>
      <c r="U7" s="107">
        <v>8</v>
      </c>
      <c r="V7" s="107">
        <v>8</v>
      </c>
      <c r="W7" s="107">
        <v>8</v>
      </c>
      <c r="X7" s="107"/>
      <c r="Y7" s="107"/>
      <c r="Z7" s="107">
        <v>8</v>
      </c>
      <c r="AA7" s="107">
        <v>8</v>
      </c>
      <c r="AB7" s="107">
        <v>8</v>
      </c>
      <c r="AC7" s="107">
        <v>8</v>
      </c>
      <c r="AD7" s="107">
        <v>8</v>
      </c>
      <c r="AE7" s="107"/>
      <c r="AF7" s="107"/>
      <c r="AG7" s="107"/>
      <c r="AH7" s="108">
        <f>SUM(C7:AG7)</f>
        <v>160</v>
      </c>
      <c r="AI7" s="107">
        <v>160</v>
      </c>
      <c r="AJ7" s="109">
        <f>AH7/AI7</f>
        <v>1</v>
      </c>
    </row>
    <row r="8" spans="1:36" s="44" customFormat="1" ht="18.75" customHeight="1" x14ac:dyDescent="0.25">
      <c r="A8" s="105"/>
      <c r="B8" s="106" t="s">
        <v>21</v>
      </c>
      <c r="C8" s="107"/>
      <c r="D8" s="107"/>
      <c r="E8" s="107">
        <v>4</v>
      </c>
      <c r="F8" s="107">
        <v>4</v>
      </c>
      <c r="G8" s="107">
        <v>4</v>
      </c>
      <c r="H8" s="107">
        <v>4</v>
      </c>
      <c r="I8" s="107">
        <v>4</v>
      </c>
      <c r="J8" s="107"/>
      <c r="K8" s="107"/>
      <c r="L8" s="107">
        <v>4</v>
      </c>
      <c r="M8" s="107">
        <v>4</v>
      </c>
      <c r="N8" s="107">
        <v>4</v>
      </c>
      <c r="O8" s="107">
        <v>4</v>
      </c>
      <c r="P8" s="107">
        <v>4</v>
      </c>
      <c r="Q8" s="107"/>
      <c r="R8" s="107"/>
      <c r="S8" s="107">
        <v>4</v>
      </c>
      <c r="T8" s="107">
        <v>4</v>
      </c>
      <c r="U8" s="107">
        <v>4</v>
      </c>
      <c r="V8" s="107">
        <v>4</v>
      </c>
      <c r="W8" s="107">
        <v>4</v>
      </c>
      <c r="X8" s="107"/>
      <c r="Y8" s="107"/>
      <c r="Z8" s="107">
        <v>4</v>
      </c>
      <c r="AA8" s="107">
        <v>4</v>
      </c>
      <c r="AB8" s="107">
        <v>4</v>
      </c>
      <c r="AC8" s="107">
        <v>4</v>
      </c>
      <c r="AD8" s="107">
        <v>4</v>
      </c>
      <c r="AE8" s="107"/>
      <c r="AF8" s="107"/>
      <c r="AG8" s="107"/>
      <c r="AH8" s="108">
        <f>SUM(C8:AG8)</f>
        <v>80</v>
      </c>
      <c r="AI8" s="107">
        <v>160</v>
      </c>
      <c r="AJ8" s="109">
        <f>AH8/AI8</f>
        <v>0.5</v>
      </c>
    </row>
    <row r="9" spans="1:36" s="44" customFormat="1" ht="18.75" customHeight="1" x14ac:dyDescent="0.25">
      <c r="A9" s="105"/>
      <c r="B9" s="106" t="s">
        <v>249</v>
      </c>
      <c r="C9" s="107"/>
      <c r="D9" s="107"/>
      <c r="E9" s="107"/>
      <c r="F9" s="107"/>
      <c r="G9" s="107"/>
      <c r="H9" s="107"/>
      <c r="I9" s="107"/>
      <c r="J9" s="107"/>
      <c r="K9" s="107"/>
      <c r="L9" s="107"/>
      <c r="M9" s="107"/>
      <c r="N9" s="107"/>
      <c r="O9" s="107"/>
      <c r="P9" s="107"/>
      <c r="Q9" s="107"/>
      <c r="R9" s="107"/>
      <c r="S9" s="107"/>
      <c r="T9" s="107"/>
      <c r="U9" s="107"/>
      <c r="V9" s="107"/>
      <c r="W9" s="107"/>
      <c r="X9" s="107"/>
      <c r="Y9" s="107"/>
      <c r="Z9" s="107"/>
      <c r="AA9" s="107"/>
      <c r="AB9" s="107"/>
      <c r="AC9" s="107"/>
      <c r="AD9" s="107"/>
      <c r="AE9" s="107"/>
      <c r="AF9" s="107"/>
      <c r="AG9" s="107"/>
      <c r="AH9" s="108">
        <f t="shared" ref="AH9:AH11" si="0">SUM(C9:AG9)</f>
        <v>0</v>
      </c>
      <c r="AI9" s="107">
        <v>160</v>
      </c>
      <c r="AJ9" s="109">
        <f t="shared" ref="AJ9:AJ11" si="1">AH9/AI9</f>
        <v>0</v>
      </c>
    </row>
    <row r="10" spans="1:36" s="44" customFormat="1" ht="18.75" customHeight="1" x14ac:dyDescent="0.25">
      <c r="A10" s="105"/>
      <c r="B10" s="106" t="s">
        <v>249</v>
      </c>
      <c r="C10" s="107"/>
      <c r="D10" s="107"/>
      <c r="E10" s="107"/>
      <c r="F10" s="107"/>
      <c r="G10" s="107"/>
      <c r="H10" s="107"/>
      <c r="I10" s="107"/>
      <c r="J10" s="107"/>
      <c r="K10" s="107"/>
      <c r="L10" s="107"/>
      <c r="M10" s="107"/>
      <c r="N10" s="107"/>
      <c r="O10" s="107"/>
      <c r="P10" s="107"/>
      <c r="Q10" s="107"/>
      <c r="R10" s="107"/>
      <c r="S10" s="107"/>
      <c r="T10" s="107"/>
      <c r="U10" s="107"/>
      <c r="V10" s="107"/>
      <c r="W10" s="107"/>
      <c r="X10" s="107"/>
      <c r="Y10" s="107"/>
      <c r="Z10" s="107"/>
      <c r="AA10" s="107"/>
      <c r="AB10" s="107"/>
      <c r="AC10" s="107"/>
      <c r="AD10" s="107"/>
      <c r="AE10" s="107"/>
      <c r="AF10" s="107"/>
      <c r="AG10" s="107"/>
      <c r="AH10" s="108">
        <f t="shared" si="0"/>
        <v>0</v>
      </c>
      <c r="AI10" s="107">
        <v>160</v>
      </c>
      <c r="AJ10" s="109">
        <f t="shared" si="1"/>
        <v>0</v>
      </c>
    </row>
    <row r="11" spans="1:36" s="44" customFormat="1" ht="18.75" customHeight="1" x14ac:dyDescent="0.25">
      <c r="A11" s="105"/>
      <c r="B11" s="106" t="s">
        <v>249</v>
      </c>
      <c r="C11" s="107"/>
      <c r="D11" s="107"/>
      <c r="E11" s="107"/>
      <c r="F11" s="107"/>
      <c r="G11" s="107"/>
      <c r="H11" s="107"/>
      <c r="I11" s="107"/>
      <c r="J11" s="107"/>
      <c r="K11" s="107"/>
      <c r="L11" s="107"/>
      <c r="M11" s="107"/>
      <c r="N11" s="107"/>
      <c r="O11" s="107"/>
      <c r="P11" s="107"/>
      <c r="Q11" s="107"/>
      <c r="R11" s="107"/>
      <c r="S11" s="107"/>
      <c r="T11" s="107"/>
      <c r="U11" s="107"/>
      <c r="V11" s="107"/>
      <c r="W11" s="107"/>
      <c r="X11" s="107"/>
      <c r="Y11" s="107"/>
      <c r="Z11" s="107"/>
      <c r="AA11" s="107"/>
      <c r="AB11" s="107"/>
      <c r="AC11" s="107"/>
      <c r="AD11" s="107"/>
      <c r="AE11" s="107"/>
      <c r="AF11" s="107"/>
      <c r="AG11" s="107"/>
      <c r="AH11" s="108">
        <f t="shared" si="0"/>
        <v>0</v>
      </c>
      <c r="AI11" s="107">
        <v>160</v>
      </c>
      <c r="AJ11" s="109">
        <f t="shared" si="1"/>
        <v>0</v>
      </c>
    </row>
    <row r="12" spans="1:36" s="44" customFormat="1" ht="13.8" x14ac:dyDescent="0.25">
      <c r="A12" s="110" t="s">
        <v>71</v>
      </c>
      <c r="B12" s="106"/>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8"/>
      <c r="AI12" s="107"/>
      <c r="AJ12" s="109"/>
    </row>
    <row r="13" spans="1:36" s="44" customFormat="1" ht="18.75" customHeight="1" x14ac:dyDescent="0.25">
      <c r="A13" s="105"/>
      <c r="B13" s="106" t="s">
        <v>30</v>
      </c>
      <c r="C13" s="107"/>
      <c r="D13" s="107"/>
      <c r="E13" s="107">
        <v>8</v>
      </c>
      <c r="F13" s="107">
        <v>8</v>
      </c>
      <c r="G13" s="107">
        <v>8</v>
      </c>
      <c r="H13" s="107">
        <v>8</v>
      </c>
      <c r="I13" s="107">
        <v>8</v>
      </c>
      <c r="J13" s="107"/>
      <c r="K13" s="107"/>
      <c r="L13" s="107">
        <v>8</v>
      </c>
      <c r="M13" s="107">
        <v>8</v>
      </c>
      <c r="N13" s="107">
        <v>8</v>
      </c>
      <c r="O13" s="107">
        <v>8</v>
      </c>
      <c r="P13" s="107">
        <v>8</v>
      </c>
      <c r="Q13" s="107"/>
      <c r="R13" s="107"/>
      <c r="S13" s="107">
        <v>8</v>
      </c>
      <c r="T13" s="107">
        <v>8</v>
      </c>
      <c r="U13" s="107">
        <v>8</v>
      </c>
      <c r="V13" s="107">
        <v>8</v>
      </c>
      <c r="W13" s="107">
        <v>8</v>
      </c>
      <c r="X13" s="107"/>
      <c r="Y13" s="107"/>
      <c r="Z13" s="107">
        <v>8</v>
      </c>
      <c r="AA13" s="107">
        <v>8</v>
      </c>
      <c r="AB13" s="107">
        <v>8</v>
      </c>
      <c r="AC13" s="107">
        <v>8</v>
      </c>
      <c r="AD13" s="107">
        <v>8</v>
      </c>
      <c r="AE13" s="107"/>
      <c r="AF13" s="107"/>
      <c r="AG13" s="107"/>
      <c r="AH13" s="108">
        <f>SUM(C13:AG13)</f>
        <v>160</v>
      </c>
      <c r="AI13" s="107">
        <v>160</v>
      </c>
      <c r="AJ13" s="109">
        <f>AH13/AI13</f>
        <v>1</v>
      </c>
    </row>
    <row r="14" spans="1:36" s="44" customFormat="1" ht="18.75" customHeight="1" x14ac:dyDescent="0.25">
      <c r="A14" s="105"/>
      <c r="B14" s="106" t="s">
        <v>33</v>
      </c>
      <c r="C14" s="107"/>
      <c r="D14" s="107"/>
      <c r="E14" s="107">
        <v>8</v>
      </c>
      <c r="F14" s="107">
        <v>8</v>
      </c>
      <c r="G14" s="107">
        <v>8</v>
      </c>
      <c r="H14" s="107">
        <v>8</v>
      </c>
      <c r="I14" s="107">
        <v>8</v>
      </c>
      <c r="J14" s="107"/>
      <c r="K14" s="107"/>
      <c r="L14" s="107">
        <v>8</v>
      </c>
      <c r="M14" s="107">
        <v>8</v>
      </c>
      <c r="N14" s="107">
        <v>8</v>
      </c>
      <c r="O14" s="107">
        <v>8</v>
      </c>
      <c r="P14" s="107">
        <v>8</v>
      </c>
      <c r="Q14" s="107"/>
      <c r="R14" s="107"/>
      <c r="S14" s="107">
        <v>8</v>
      </c>
      <c r="T14" s="107">
        <v>8</v>
      </c>
      <c r="U14" s="107">
        <v>8</v>
      </c>
      <c r="V14" s="107">
        <v>8</v>
      </c>
      <c r="W14" s="107">
        <v>8</v>
      </c>
      <c r="X14" s="107"/>
      <c r="Y14" s="107"/>
      <c r="Z14" s="107">
        <v>8</v>
      </c>
      <c r="AA14" s="107">
        <v>8</v>
      </c>
      <c r="AB14" s="107">
        <v>8</v>
      </c>
      <c r="AC14" s="107">
        <v>8</v>
      </c>
      <c r="AD14" s="107">
        <v>8</v>
      </c>
      <c r="AE14" s="107"/>
      <c r="AF14" s="107"/>
      <c r="AG14" s="107"/>
      <c r="AH14" s="108">
        <f>SUM(C14:AG14)</f>
        <v>160</v>
      </c>
      <c r="AI14" s="107">
        <v>160</v>
      </c>
      <c r="AJ14" s="109">
        <f>AH14/AI14</f>
        <v>1</v>
      </c>
    </row>
    <row r="15" spans="1:36" s="44" customFormat="1" ht="18.75" customHeight="1" x14ac:dyDescent="0.25">
      <c r="A15" s="105"/>
      <c r="B15" s="106" t="s">
        <v>249</v>
      </c>
      <c r="C15" s="107"/>
      <c r="D15" s="107"/>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8">
        <f t="shared" ref="AH15:AH18" si="2">SUM(C15:AG15)</f>
        <v>0</v>
      </c>
      <c r="AI15" s="107">
        <v>160</v>
      </c>
      <c r="AJ15" s="109">
        <f t="shared" ref="AJ15:AJ18" si="3">AH15/AI15</f>
        <v>0</v>
      </c>
    </row>
    <row r="16" spans="1:36" s="44" customFormat="1" ht="22.5" customHeight="1" x14ac:dyDescent="0.25">
      <c r="A16" s="105"/>
      <c r="B16" s="106" t="s">
        <v>249</v>
      </c>
      <c r="C16" s="107"/>
      <c r="D16" s="107"/>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8">
        <f t="shared" si="2"/>
        <v>0</v>
      </c>
      <c r="AI16" s="107">
        <v>160</v>
      </c>
      <c r="AJ16" s="109">
        <f t="shared" si="3"/>
        <v>0</v>
      </c>
    </row>
    <row r="17" spans="1:36" s="44" customFormat="1" ht="22.5" customHeight="1" x14ac:dyDescent="0.25">
      <c r="A17" s="105"/>
      <c r="B17" s="106" t="s">
        <v>249</v>
      </c>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8">
        <f t="shared" si="2"/>
        <v>0</v>
      </c>
      <c r="AI17" s="107">
        <v>160</v>
      </c>
      <c r="AJ17" s="109">
        <f t="shared" si="3"/>
        <v>0</v>
      </c>
    </row>
    <row r="18" spans="1:36" s="44" customFormat="1" ht="20.25" customHeight="1" x14ac:dyDescent="0.25">
      <c r="A18" s="105"/>
      <c r="B18" s="106" t="s">
        <v>249</v>
      </c>
      <c r="C18" s="107"/>
      <c r="D18" s="107"/>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8">
        <f t="shared" si="2"/>
        <v>0</v>
      </c>
      <c r="AI18" s="107">
        <v>160</v>
      </c>
      <c r="AJ18" s="109">
        <f t="shared" si="3"/>
        <v>0</v>
      </c>
    </row>
    <row r="19" spans="1:36" ht="20.25" customHeight="1" x14ac:dyDescent="0.3">
      <c r="B19" s="44"/>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111"/>
    </row>
    <row r="20" spans="1:36" s="44" customFormat="1" ht="18" customHeight="1" x14ac:dyDescent="0.25">
      <c r="A20" s="44" t="s">
        <v>72</v>
      </c>
    </row>
    <row r="21" spans="1:36" s="44" customFormat="1" ht="18" customHeight="1" x14ac:dyDescent="0.25">
      <c r="A21" s="44" t="s">
        <v>73</v>
      </c>
    </row>
    <row r="22" spans="1:36" s="44" customFormat="1" ht="13.8" x14ac:dyDescent="0.25">
      <c r="A22" s="44" t="s">
        <v>74</v>
      </c>
    </row>
    <row r="23" spans="1:36" s="44" customFormat="1" ht="13.8" x14ac:dyDescent="0.25"/>
    <row r="24" spans="1:36" s="112" customFormat="1" ht="17.399999999999999" x14ac:dyDescent="0.3">
      <c r="A24" s="344" t="s">
        <v>302</v>
      </c>
      <c r="B24" s="48"/>
      <c r="C24" s="47" t="s">
        <v>40</v>
      </c>
      <c r="D24" s="48"/>
      <c r="E24" s="48"/>
      <c r="F24" s="48"/>
      <c r="G24" s="49"/>
      <c r="H24" s="48"/>
      <c r="I24" s="48"/>
      <c r="J24" s="48"/>
      <c r="K24" s="48"/>
      <c r="L24" s="48"/>
      <c r="M24" s="48"/>
      <c r="N24" s="48"/>
      <c r="O24" s="344" t="str">
        <f>"主辦會計："&amp;基本資料及目錄!B7</f>
        <v>主辦會計：李四</v>
      </c>
      <c r="P24" s="48"/>
      <c r="Q24" s="48"/>
      <c r="R24" s="48"/>
      <c r="S24" s="48"/>
      <c r="T24" s="48"/>
      <c r="U24" s="48"/>
      <c r="V24" s="48"/>
      <c r="W24" s="48"/>
      <c r="X24" s="50" t="str">
        <f>"填表人："&amp;基本資料及目錄!B8</f>
        <v>填表人：王五</v>
      </c>
      <c r="Y24" s="48"/>
      <c r="Z24" s="48"/>
      <c r="AA24" s="48"/>
      <c r="AB24" s="48"/>
      <c r="AC24" s="48"/>
      <c r="AD24" s="48"/>
      <c r="AE24" s="48"/>
      <c r="AF24" s="48"/>
      <c r="AG24" s="48"/>
      <c r="AH24" s="48"/>
      <c r="AI24" s="48"/>
      <c r="AJ24" s="48"/>
    </row>
    <row r="25" spans="1:36" ht="17.399999999999999" x14ac:dyDescent="0.3">
      <c r="B25" s="48"/>
      <c r="C25" s="48"/>
      <c r="D25" s="47"/>
      <c r="E25" s="48"/>
      <c r="F25" s="48"/>
      <c r="H25" s="49"/>
      <c r="I25" s="48"/>
      <c r="K25" s="48"/>
      <c r="L25" s="48"/>
      <c r="N25" s="47"/>
      <c r="Y25" s="50"/>
    </row>
  </sheetData>
  <sheetProtection algorithmName="SHA-512" hashValue="mQcf5P7yp2Zf5/Wusfj5Z0mj8ylSd6TInjoqoa8cjISchu0yOrd40VRUfmXTDJyqsre83dnz2zA1BsV6bTU1wQ==" saltValue="8xJYq+3oM7gbenE4iBdhfA==" spinCount="100000" sheet="1" formatCells="0" formatColumns="0" formatRows="0" insertRows="0"/>
  <mergeCells count="2">
    <mergeCell ref="A1:AJ1"/>
    <mergeCell ref="A2:AJ2"/>
  </mergeCells>
  <phoneticPr fontId="1" type="noConversion"/>
  <printOptions horizontalCentered="1"/>
  <pageMargins left="0.19685039370078741" right="0.15748031496062992" top="0.39370078740157483" bottom="0.39370078740157483" header="0.27559055118110237" footer="0.15748031496062992"/>
  <pageSetup paperSize="9" scale="80" fitToWidth="0" fitToHeight="0" orientation="landscape" blackAndWhite="1"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17</vt:i4>
      </vt:variant>
      <vt:variant>
        <vt:lpstr>具名範圍</vt:lpstr>
      </vt:variant>
      <vt:variant>
        <vt:i4>14</vt:i4>
      </vt:variant>
    </vt:vector>
  </HeadingPairs>
  <TitlesOfParts>
    <vt:vector size="31" baseType="lpstr">
      <vt:lpstr>基本資料及目錄</vt:lpstr>
      <vt:lpstr>0000_經費累計表(按月編製)</vt:lpstr>
      <vt:lpstr>1100_計畫人員</vt:lpstr>
      <vt:lpstr>工時記錄表</vt:lpstr>
      <vt:lpstr>加班記錄</vt:lpstr>
      <vt:lpstr>1200_顧問</vt:lpstr>
      <vt:lpstr>2000_消耗性器材及原材料費</vt:lpstr>
      <vt:lpstr>3000_設備使用費</vt:lpstr>
      <vt:lpstr>設備使用記錄表</vt:lpstr>
      <vt:lpstr>4000_設備維護費</vt:lpstr>
      <vt:lpstr>5100_技術或智財權購買費</vt:lpstr>
      <vt:lpstr>5200_委託研究費</vt:lpstr>
      <vt:lpstr>5300_委託勞務費</vt:lpstr>
      <vt:lpstr>6100_國內差旅費</vt:lpstr>
      <vt:lpstr>6200_國外差旅費</vt:lpstr>
      <vt:lpstr>7100_研發成果廣宣支出</vt:lpstr>
      <vt:lpstr>7200_其他市場驗證費</vt:lpstr>
      <vt:lpstr>'1100_計畫人員'!Print_Area</vt:lpstr>
      <vt:lpstr>'1200_顧問'!Print_Area</vt:lpstr>
      <vt:lpstr>'2000_消耗性器材及原材料費'!Print_Area</vt:lpstr>
      <vt:lpstr>'3000_設備使用費'!Print_Area</vt:lpstr>
      <vt:lpstr>'4000_設備維護費'!Print_Area</vt:lpstr>
      <vt:lpstr>'5200_委託研究費'!Print_Area</vt:lpstr>
      <vt:lpstr>'5300_委託勞務費'!Print_Area</vt:lpstr>
      <vt:lpstr>'6100_國內差旅費'!Print_Area</vt:lpstr>
      <vt:lpstr>'6200_國外差旅費'!Print_Area</vt:lpstr>
      <vt:lpstr>'7100_研發成果廣宣支出'!Print_Area</vt:lpstr>
      <vt:lpstr>'7200_其他市場驗證費'!Print_Area</vt:lpstr>
      <vt:lpstr>工時記錄表!Print_Area</vt:lpstr>
      <vt:lpstr>加班記錄!Print_Area</vt:lpstr>
      <vt:lpstr>設備使用記錄表!Print_Area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&lt;B867B64FB2D6AD70AAED2E786C7378&gt;</dc:title>
  <dc:creator>asus</dc:creator>
  <cp:lastModifiedBy>Admin</cp:lastModifiedBy>
  <cp:lastPrinted>2024-10-16T06:21:22Z</cp:lastPrinted>
  <dcterms:created xsi:type="dcterms:W3CDTF">2024-04-02T03:13:19Z</dcterms:created>
  <dcterms:modified xsi:type="dcterms:W3CDTF">2024-10-30T06:34:22Z</dcterms:modified>
</cp:coreProperties>
</file>